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filterPrivacy="1" defaultThemeVersion="166925"/>
  <xr:revisionPtr revIDLastSave="0" documentId="13_ncr:1_{8D42C8B4-31F6-4279-A2D3-702860D22320}" xr6:coauthVersionLast="47" xr6:coauthVersionMax="47" xr10:uidLastSave="{00000000-0000-0000-0000-000000000000}"/>
  <bookViews>
    <workbookView xWindow="-120" yWindow="-120" windowWidth="29040" windowHeight="15720" xr2:uid="{71B199C8-641E-4D63-A69E-AFF9D5C08674}"/>
  </bookViews>
  <sheets>
    <sheet name="WorldCupTeams" sheetId="1" r:id="rId1"/>
    <sheet name="PopulationData" sheetId="3" r:id="rId2"/>
    <sheet name="PreviousTournaments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 a="1"/>
  <c r="K4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I4" i="1" a="1"/>
  <c r="I4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G4" i="1" a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4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<sst xmlns="http://schemas.openxmlformats.org/spreadsheetml/2006/main" count="504" uniqueCount="349">
  <si>
    <t>Dataset 1: FIFA World Cup 2022 Teams</t>
  </si>
  <si>
    <t>Europe or Rest of the World</t>
  </si>
  <si>
    <t>Population</t>
  </si>
  <si>
    <t>Previous World Cup Victories</t>
  </si>
  <si>
    <t>Country</t>
  </si>
  <si>
    <t>Country Code</t>
  </si>
  <si>
    <t>Region</t>
  </si>
  <si>
    <t>Group</t>
  </si>
  <si>
    <t>IF
Traditional Formula</t>
  </si>
  <si>
    <t>IF
Dynamic Array Formula</t>
  </si>
  <si>
    <t>INDEX/MATCH
Traditional Formula</t>
  </si>
  <si>
    <t>INDEX/MATCH
Dynamic Array Formula</t>
  </si>
  <si>
    <t>COUNTIFS
Traditional Formula</t>
  </si>
  <si>
    <t>COUNTIFS
Dynamic Array Formula</t>
  </si>
  <si>
    <t>Qatar</t>
  </si>
  <si>
    <t>QAT</t>
  </si>
  <si>
    <t>Middle East &amp; North Africa</t>
  </si>
  <si>
    <t>A</t>
  </si>
  <si>
    <t>Ecuador</t>
  </si>
  <si>
    <t>ECU</t>
  </si>
  <si>
    <t>Latin America &amp; Caribbean</t>
  </si>
  <si>
    <t>Senegal</t>
  </si>
  <si>
    <t>SEN</t>
  </si>
  <si>
    <t>Sub-Saharan Africa</t>
  </si>
  <si>
    <t>The Netherlands</t>
  </si>
  <si>
    <t>NLD</t>
  </si>
  <si>
    <t>Europe &amp; Central Asia</t>
  </si>
  <si>
    <t>England</t>
  </si>
  <si>
    <t>ENG</t>
  </si>
  <si>
    <t>B</t>
  </si>
  <si>
    <t>IR Iran</t>
  </si>
  <si>
    <t>IRN</t>
  </si>
  <si>
    <t>USA</t>
  </si>
  <si>
    <t>North America</t>
  </si>
  <si>
    <t>Wales</t>
  </si>
  <si>
    <t>WLS</t>
  </si>
  <si>
    <t>Argentina</t>
  </si>
  <si>
    <t>ARG</t>
  </si>
  <si>
    <t>C</t>
  </si>
  <si>
    <t>Saudi Arabia</t>
  </si>
  <si>
    <t>SAU</t>
  </si>
  <si>
    <t>Mexico</t>
  </si>
  <si>
    <t>MEX</t>
  </si>
  <si>
    <t>Poland</t>
  </si>
  <si>
    <t>POL</t>
  </si>
  <si>
    <t>France</t>
  </si>
  <si>
    <t>FRA</t>
  </si>
  <si>
    <t>D</t>
  </si>
  <si>
    <t>Australia</t>
  </si>
  <si>
    <t>AUS</t>
  </si>
  <si>
    <t>East Asia &amp; Pacific</t>
  </si>
  <si>
    <t>Denmark</t>
  </si>
  <si>
    <t>DNK</t>
  </si>
  <si>
    <t>Tunisia</t>
  </si>
  <si>
    <t>TUN</t>
  </si>
  <si>
    <t>Spain</t>
  </si>
  <si>
    <t>ESP</t>
  </si>
  <si>
    <t>E</t>
  </si>
  <si>
    <t>Costa Rica</t>
  </si>
  <si>
    <t>CRI</t>
  </si>
  <si>
    <t>Germany</t>
  </si>
  <si>
    <t>DEU</t>
  </si>
  <si>
    <t>Japan</t>
  </si>
  <si>
    <t>JPN</t>
  </si>
  <si>
    <t>Belgium</t>
  </si>
  <si>
    <t>BEL</t>
  </si>
  <si>
    <t>F</t>
  </si>
  <si>
    <t>Canada</t>
  </si>
  <si>
    <t>CAN</t>
  </si>
  <si>
    <t>Morocco</t>
  </si>
  <si>
    <t>MAR</t>
  </si>
  <si>
    <t>Croatia</t>
  </si>
  <si>
    <t>HRV</t>
  </si>
  <si>
    <t>Brazil</t>
  </si>
  <si>
    <t>BRA</t>
  </si>
  <si>
    <t>G</t>
  </si>
  <si>
    <t>Serbia</t>
  </si>
  <si>
    <t>SRB</t>
  </si>
  <si>
    <t>Switzerland</t>
  </si>
  <si>
    <t>CHE</t>
  </si>
  <si>
    <t>Cameroon</t>
  </si>
  <si>
    <t>CMR</t>
  </si>
  <si>
    <t>Portugal</t>
  </si>
  <si>
    <t>PRT</t>
  </si>
  <si>
    <t>H</t>
  </si>
  <si>
    <t>Ghana</t>
  </si>
  <si>
    <t>GHA</t>
  </si>
  <si>
    <t>Uruguay</t>
  </si>
  <si>
    <t>URY</t>
  </si>
  <si>
    <t>Korea Republic</t>
  </si>
  <si>
    <t>KOR</t>
  </si>
  <si>
    <t>Dataset 2: World Population by Country</t>
  </si>
  <si>
    <t>Population 2021</t>
  </si>
  <si>
    <t>AFG</t>
  </si>
  <si>
    <t>AFE</t>
  </si>
  <si>
    <t>AFW</t>
  </si>
  <si>
    <t>ALB</t>
  </si>
  <si>
    <t>DZA</t>
  </si>
  <si>
    <t>ASM</t>
  </si>
  <si>
    <t>AND</t>
  </si>
  <si>
    <t>AGO</t>
  </si>
  <si>
    <t>ATG</t>
  </si>
  <si>
    <t>ARB</t>
  </si>
  <si>
    <t>ARM</t>
  </si>
  <si>
    <t>ABW</t>
  </si>
  <si>
    <t>AUT</t>
  </si>
  <si>
    <t>AZE</t>
  </si>
  <si>
    <t>BHS</t>
  </si>
  <si>
    <t>BHR</t>
  </si>
  <si>
    <t>BGD</t>
  </si>
  <si>
    <t>BRB</t>
  </si>
  <si>
    <t>BLR</t>
  </si>
  <si>
    <t>BLZ</t>
  </si>
  <si>
    <t>BEN</t>
  </si>
  <si>
    <t>BMU</t>
  </si>
  <si>
    <t>BTN</t>
  </si>
  <si>
    <t>BOL</t>
  </si>
  <si>
    <t>BIH</t>
  </si>
  <si>
    <t>BWA</t>
  </si>
  <si>
    <t>VGB</t>
  </si>
  <si>
    <t>BRN</t>
  </si>
  <si>
    <t>BGR</t>
  </si>
  <si>
    <t>BFA</t>
  </si>
  <si>
    <t>BDI</t>
  </si>
  <si>
    <t>CPV</t>
  </si>
  <si>
    <t>KHM</t>
  </si>
  <si>
    <t>CSS</t>
  </si>
  <si>
    <t>CYM</t>
  </si>
  <si>
    <t>CAF</t>
  </si>
  <si>
    <t>CEB</t>
  </si>
  <si>
    <t>TCD</t>
  </si>
  <si>
    <t>CHI</t>
  </si>
  <si>
    <t>CHL</t>
  </si>
  <si>
    <t>CHN</t>
  </si>
  <si>
    <t>COL</t>
  </si>
  <si>
    <t>COM</t>
  </si>
  <si>
    <t>COD</t>
  </si>
  <si>
    <t>COG</t>
  </si>
  <si>
    <t>CIV</t>
  </si>
  <si>
    <t>CUB</t>
  </si>
  <si>
    <t>CUW</t>
  </si>
  <si>
    <t>CYP</t>
  </si>
  <si>
    <t>CZE</t>
  </si>
  <si>
    <t>DJI</t>
  </si>
  <si>
    <t>DMA</t>
  </si>
  <si>
    <t>DOM</t>
  </si>
  <si>
    <t>EAR</t>
  </si>
  <si>
    <t>EAS</t>
  </si>
  <si>
    <t>EAP</t>
  </si>
  <si>
    <t>TEA</t>
  </si>
  <si>
    <t>EGY</t>
  </si>
  <si>
    <t>SLV</t>
  </si>
  <si>
    <t>GNQ</t>
  </si>
  <si>
    <t>EST</t>
  </si>
  <si>
    <t>SWZ</t>
  </si>
  <si>
    <t>ETH</t>
  </si>
  <si>
    <t>EMU</t>
  </si>
  <si>
    <t>ECS</t>
  </si>
  <si>
    <t>ECA</t>
  </si>
  <si>
    <t>TEC</t>
  </si>
  <si>
    <t>EUU</t>
  </si>
  <si>
    <t>FRO</t>
  </si>
  <si>
    <t>FJI</t>
  </si>
  <si>
    <t>FIN</t>
  </si>
  <si>
    <t>FCS</t>
  </si>
  <si>
    <t>PYF</t>
  </si>
  <si>
    <t>GAB</t>
  </si>
  <si>
    <t>GMB</t>
  </si>
  <si>
    <t>GEO</t>
  </si>
  <si>
    <t>GIB</t>
  </si>
  <si>
    <t>GRC</t>
  </si>
  <si>
    <t>GRL</t>
  </si>
  <si>
    <t>GRD</t>
  </si>
  <si>
    <t>GUM</t>
  </si>
  <si>
    <t>GTM</t>
  </si>
  <si>
    <t>GIN</t>
  </si>
  <si>
    <t>GNB</t>
  </si>
  <si>
    <t>GUY</t>
  </si>
  <si>
    <t>HTI</t>
  </si>
  <si>
    <t>HPC</t>
  </si>
  <si>
    <t>HIC</t>
  </si>
  <si>
    <t>HND</t>
  </si>
  <si>
    <t>HKG</t>
  </si>
  <si>
    <t>HUN</t>
  </si>
  <si>
    <t>IBD</t>
  </si>
  <si>
    <t>ISL</t>
  </si>
  <si>
    <t>IBT</t>
  </si>
  <si>
    <t>IDB</t>
  </si>
  <si>
    <t>IDX</t>
  </si>
  <si>
    <t>IDA</t>
  </si>
  <si>
    <t>IND</t>
  </si>
  <si>
    <t>IDN</t>
  </si>
  <si>
    <t>IRQ</t>
  </si>
  <si>
    <t>IRL</t>
  </si>
  <si>
    <t>IMN</t>
  </si>
  <si>
    <t>ISR</t>
  </si>
  <si>
    <t>ITA</t>
  </si>
  <si>
    <t>JAM</t>
  </si>
  <si>
    <t>JOR</t>
  </si>
  <si>
    <t>KAZ</t>
  </si>
  <si>
    <t>KEN</t>
  </si>
  <si>
    <t>KIR</t>
  </si>
  <si>
    <t>PRK</t>
  </si>
  <si>
    <t>XKX</t>
  </si>
  <si>
    <t>KWT</t>
  </si>
  <si>
    <t>KGZ</t>
  </si>
  <si>
    <t>LAO</t>
  </si>
  <si>
    <t>LTE</t>
  </si>
  <si>
    <t>LCN</t>
  </si>
  <si>
    <t>LAC</t>
  </si>
  <si>
    <t>TLA</t>
  </si>
  <si>
    <t>LVA</t>
  </si>
  <si>
    <t>LDC</t>
  </si>
  <si>
    <t>LBN</t>
  </si>
  <si>
    <t>LSO</t>
  </si>
  <si>
    <t>LBR</t>
  </si>
  <si>
    <t>LBY</t>
  </si>
  <si>
    <t>LIE</t>
  </si>
  <si>
    <t>LTU</t>
  </si>
  <si>
    <t>LMY</t>
  </si>
  <si>
    <t>LIC</t>
  </si>
  <si>
    <t>LMC</t>
  </si>
  <si>
    <t>LUX</t>
  </si>
  <si>
    <t>MAC</t>
  </si>
  <si>
    <t>MDG</t>
  </si>
  <si>
    <t>MWI</t>
  </si>
  <si>
    <t>MYS</t>
  </si>
  <si>
    <t>MDV</t>
  </si>
  <si>
    <t>MLI</t>
  </si>
  <si>
    <t>MLT</t>
  </si>
  <si>
    <t>MHL</t>
  </si>
  <si>
    <t>MRT</t>
  </si>
  <si>
    <t>MUS</t>
  </si>
  <si>
    <t>FSM</t>
  </si>
  <si>
    <t>MEA</t>
  </si>
  <si>
    <t>MNA</t>
  </si>
  <si>
    <t>TMN</t>
  </si>
  <si>
    <t>MIC</t>
  </si>
  <si>
    <t>MDA</t>
  </si>
  <si>
    <t>MCO</t>
  </si>
  <si>
    <t>MNG</t>
  </si>
  <si>
    <t>MNE</t>
  </si>
  <si>
    <t>MOZ</t>
  </si>
  <si>
    <t>MMR</t>
  </si>
  <si>
    <t>NAM</t>
  </si>
  <si>
    <t>NRU</t>
  </si>
  <si>
    <t>NPL</t>
  </si>
  <si>
    <t>NCL</t>
  </si>
  <si>
    <t>NZL</t>
  </si>
  <si>
    <t>NIC</t>
  </si>
  <si>
    <t>NER</t>
  </si>
  <si>
    <t>NGA</t>
  </si>
  <si>
    <t>NAC</t>
  </si>
  <si>
    <t>MKD</t>
  </si>
  <si>
    <t>MNP</t>
  </si>
  <si>
    <t>NOR</t>
  </si>
  <si>
    <t>OED</t>
  </si>
  <si>
    <t>OMN</t>
  </si>
  <si>
    <t>OSS</t>
  </si>
  <si>
    <t>PSS</t>
  </si>
  <si>
    <t>PAK</t>
  </si>
  <si>
    <t>PLW</t>
  </si>
  <si>
    <t>PAN</t>
  </si>
  <si>
    <t>PNG</t>
  </si>
  <si>
    <t>PRY</t>
  </si>
  <si>
    <t>PER</t>
  </si>
  <si>
    <t>PHL</t>
  </si>
  <si>
    <t>PST</t>
  </si>
  <si>
    <t>PRE</t>
  </si>
  <si>
    <t>PRI</t>
  </si>
  <si>
    <t>ROU</t>
  </si>
  <si>
    <t>RUS</t>
  </si>
  <si>
    <t>RWA</t>
  </si>
  <si>
    <t>WSM</t>
  </si>
  <si>
    <t>SMR</t>
  </si>
  <si>
    <t>STP</t>
  </si>
  <si>
    <t>SYC</t>
  </si>
  <si>
    <t>SLE</t>
  </si>
  <si>
    <t>SGP</t>
  </si>
  <si>
    <t>SXM</t>
  </si>
  <si>
    <t>SVK</t>
  </si>
  <si>
    <t>SVN</t>
  </si>
  <si>
    <t>SST</t>
  </si>
  <si>
    <t>SLB</t>
  </si>
  <si>
    <t>SOM</t>
  </si>
  <si>
    <t>ZAF</t>
  </si>
  <si>
    <t>SAS</t>
  </si>
  <si>
    <t>TSA</t>
  </si>
  <si>
    <t>SSD</t>
  </si>
  <si>
    <t>LKA</t>
  </si>
  <si>
    <t>KNA</t>
  </si>
  <si>
    <t>LCA</t>
  </si>
  <si>
    <t>MAF</t>
  </si>
  <si>
    <t>VCT</t>
  </si>
  <si>
    <t>SSF</t>
  </si>
  <si>
    <t>SSA</t>
  </si>
  <si>
    <t>TSS</t>
  </si>
  <si>
    <t>SDN</t>
  </si>
  <si>
    <t>SUR</t>
  </si>
  <si>
    <t>SWE</t>
  </si>
  <si>
    <t>SYR</t>
  </si>
  <si>
    <t>TJK</t>
  </si>
  <si>
    <t>TZA</t>
  </si>
  <si>
    <t>THA</t>
  </si>
  <si>
    <t>TLS</t>
  </si>
  <si>
    <t>TGO</t>
  </si>
  <si>
    <t>TON</t>
  </si>
  <si>
    <t>TTO</t>
  </si>
  <si>
    <t>TUR</t>
  </si>
  <si>
    <t>TKM</t>
  </si>
  <si>
    <t>TCA</t>
  </si>
  <si>
    <t>TUV</t>
  </si>
  <si>
    <t>UGA</t>
  </si>
  <si>
    <t>UKR</t>
  </si>
  <si>
    <t>ARE</t>
  </si>
  <si>
    <t>GBR</t>
  </si>
  <si>
    <t>UMC</t>
  </si>
  <si>
    <t>UZB</t>
  </si>
  <si>
    <t>VUT</t>
  </si>
  <si>
    <t>VEN</t>
  </si>
  <si>
    <t>VNM</t>
  </si>
  <si>
    <t>VIR</t>
  </si>
  <si>
    <t>PSE</t>
  </si>
  <si>
    <t>WLD</t>
  </si>
  <si>
    <t>YEM</t>
  </si>
  <si>
    <t>ZMB</t>
  </si>
  <si>
    <t>ZWE</t>
  </si>
  <si>
    <t>Dataset 3: Previous World Cups</t>
  </si>
  <si>
    <t>Year</t>
  </si>
  <si>
    <t>Champion</t>
  </si>
  <si>
    <t>Runner Up</t>
  </si>
  <si>
    <t>Third Place</t>
  </si>
  <si>
    <t>Host</t>
  </si>
  <si>
    <t>Teams</t>
  </si>
  <si>
    <t>Matches</t>
  </si>
  <si>
    <t>Goals</t>
  </si>
  <si>
    <t>Russia</t>
  </si>
  <si>
    <t>Netherlands</t>
  </si>
  <si>
    <t>South Africa</t>
  </si>
  <si>
    <t>Italy</t>
  </si>
  <si>
    <t>Turkey</t>
  </si>
  <si>
    <t>South Korea, Japan</t>
  </si>
  <si>
    <t>Sweden</t>
  </si>
  <si>
    <t>United States</t>
  </si>
  <si>
    <t>West Germany</t>
  </si>
  <si>
    <t>Czechia</t>
  </si>
  <si>
    <t>Chile</t>
  </si>
  <si>
    <t>Hungary</t>
  </si>
  <si>
    <t>Austria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</si>
</sst>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rgb="FF363636"/>
      <name val="Arial"/>
      <family val="2"/>
    </font>
    <font>
      <b/>
      <sz val="12"/>
      <color rgb="FF363636"/>
      <name val="Arial"/>
      <family val="2"/>
    </font>
    <font>
      <i/>
      <sz val="12"/>
      <color rgb="FF363636"/>
      <name val="Arial"/>
      <family val="2"/>
    </font>
    <font>
      <sz val="11"/>
      <color rgb="FF36363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3E5FC"/>
        <bgColor indexed="64"/>
      </patternFill>
    </fill>
    <fill>
      <patternFill patternType="solid">
        <fgColor rgb="FFE1F5FE"/>
        <bgColor indexed="64"/>
      </patternFill>
    </fill>
    <fill>
      <patternFill patternType="solid">
        <fgColor rgb="FF81D4FA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right"/>
    </xf>
    <xf numFmtId="3" fontId="1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right" wrapText="1"/>
    </xf>
    <xf numFmtId="3" fontId="1" fillId="2" borderId="0" xfId="0" applyNumberFormat="1" applyFont="1" applyFill="1" applyAlignment="1">
      <alignment horizontal="right"/>
    </xf>
    <xf numFmtId="0" fontId="1" fillId="3" borderId="0" xfId="0" applyFont="1" applyFill="1"/>
    <xf numFmtId="3" fontId="1" fillId="4" borderId="0" xfId="0" applyNumberFormat="1" applyFont="1" applyFill="1" applyAlignment="1">
      <alignment horizontal="right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1D4FA"/>
      <color rgb="FFE1F5FE"/>
      <color rgb="FF363636"/>
      <color rgb="FFB3E5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B8157-C111-4FE7-8E43-D0D9C2A494A2}">
  <dimension ref="A1:K35"/>
  <sheetViews>
    <sheetView tabSelected="1" workbookViewId="0"/>
  </sheetViews>
  <sheetFormatPr defaultRowHeight="15" x14ac:dyDescent="0.2"/>
  <cols>
    <col min="1" max="1" width="9.140625" style="1" customWidth="1"/>
    <col min="2" max="2" width="19.85546875" style="1" customWidth="1"/>
    <col min="3" max="3" width="12.5703125" style="1" customWidth="1"/>
    <col min="4" max="4" width="31.28515625" style="1" customWidth="1"/>
    <col min="5" max="5" width="12.5703125" style="1" customWidth="1"/>
    <col min="6" max="11" width="27.85546875" style="1" customWidth="1"/>
    <col min="12" max="16384" width="9.140625" style="1"/>
  </cols>
  <sheetData>
    <row r="1" spans="1:11" ht="15.75" x14ac:dyDescent="0.25">
      <c r="A1" s="2" t="s">
        <v>0</v>
      </c>
    </row>
    <row r="2" spans="1:11" x14ac:dyDescent="0.2">
      <c r="F2" s="1" t="s">
        <v>1</v>
      </c>
      <c r="H2" s="1" t="s">
        <v>2</v>
      </c>
      <c r="J2" s="1" t="s">
        <v>3</v>
      </c>
    </row>
    <row r="3" spans="1:11" ht="30" x14ac:dyDescent="0.2">
      <c r="B3" s="11" t="s">
        <v>4</v>
      </c>
      <c r="C3" s="11" t="s">
        <v>5</v>
      </c>
      <c r="D3" s="11" t="s">
        <v>6</v>
      </c>
      <c r="E3" s="11" t="s">
        <v>7</v>
      </c>
      <c r="F3" s="3" t="s">
        <v>8</v>
      </c>
      <c r="G3" s="3" t="s">
        <v>9</v>
      </c>
      <c r="H3" s="7" t="s">
        <v>10</v>
      </c>
      <c r="I3" s="7" t="s">
        <v>11</v>
      </c>
      <c r="J3" s="7" t="s">
        <v>12</v>
      </c>
      <c r="K3" s="7" t="s">
        <v>13</v>
      </c>
    </row>
    <row r="4" spans="1:11" x14ac:dyDescent="0.2">
      <c r="B4" s="1" t="s">
        <v>14</v>
      </c>
      <c r="C4" s="1" t="s">
        <v>15</v>
      </c>
      <c r="D4" s="1" t="s">
        <v>16</v>
      </c>
      <c r="E4" s="1" t="s">
        <v>17</v>
      </c>
      <c r="F4" s="9" t="str">
        <f>IF(D4="Europe &amp; Central Asia","Europe","Rest of the World")</f>
        <v>Rest of the World</v>
      </c>
      <c r="G4" s="9" t="str" cm="1">
        <f t="array" ref="G4:G35">IF(D4:D35="Europe &amp; Central Asia","Europe","Rest of the World")</f>
        <v>Rest of the World</v>
      </c>
      <c r="H4" s="8">
        <f>INDEX(PopulationData!C:C,MATCH(C4,PopulationData!B:B,0))</f>
        <v>2930524</v>
      </c>
      <c r="I4" s="8" cm="1">
        <f t="array" ref="I4:I35">INDEX(PopulationData!C:C,MATCH(C4:C35,PopulationData!B:B,0))</f>
        <v>2930524</v>
      </c>
      <c r="J4" s="10">
        <f>COUNTIFS(PreviousTournaments!C:C,B4)</f>
        <v>0</v>
      </c>
      <c r="K4" s="10" cm="1">
        <f t="array" ref="K4:K35">COUNTIFS(PreviousTournaments!C:C,B4:B35)</f>
        <v>0</v>
      </c>
    </row>
    <row r="5" spans="1:11" x14ac:dyDescent="0.2">
      <c r="B5" s="1" t="s">
        <v>18</v>
      </c>
      <c r="C5" s="1" t="s">
        <v>19</v>
      </c>
      <c r="D5" s="1" t="s">
        <v>20</v>
      </c>
      <c r="E5" s="1" t="s">
        <v>17</v>
      </c>
      <c r="F5" s="9" t="str">
        <f t="shared" ref="F5:F35" si="0">IF(D5="Europe &amp; Central Asia","Europe","Rest of the World")</f>
        <v>Rest of the World</v>
      </c>
      <c r="G5" s="9" t="str">
        <v>Rest of the World</v>
      </c>
      <c r="H5" s="8">
        <f>INDEX(PopulationData!C:C,MATCH(C5,PopulationData!B:B,0))</f>
        <v>17888474</v>
      </c>
      <c r="I5" s="8">
        <v>17888474</v>
      </c>
      <c r="J5" s="10">
        <f>COUNTIFS(PreviousTournaments!C:C,B5)</f>
        <v>0</v>
      </c>
      <c r="K5" s="10">
        <v>0</v>
      </c>
    </row>
    <row r="6" spans="1:11" x14ac:dyDescent="0.2">
      <c r="B6" s="1" t="s">
        <v>21</v>
      </c>
      <c r="C6" s="1" t="s">
        <v>22</v>
      </c>
      <c r="D6" s="1" t="s">
        <v>23</v>
      </c>
      <c r="E6" s="1" t="s">
        <v>17</v>
      </c>
      <c r="F6" s="9" t="str">
        <f t="shared" si="0"/>
        <v>Rest of the World</v>
      </c>
      <c r="G6" s="9" t="str">
        <v>Rest of the World</v>
      </c>
      <c r="H6" s="8">
        <f>INDEX(PopulationData!C:C,MATCH(C6,PopulationData!B:B,0))</f>
        <v>17196308</v>
      </c>
      <c r="I6" s="8">
        <v>17196308</v>
      </c>
      <c r="J6" s="10">
        <f>COUNTIFS(PreviousTournaments!C:C,B6)</f>
        <v>0</v>
      </c>
      <c r="K6" s="10">
        <v>0</v>
      </c>
    </row>
    <row r="7" spans="1:11" x14ac:dyDescent="0.2">
      <c r="B7" s="1" t="s">
        <v>24</v>
      </c>
      <c r="C7" s="1" t="s">
        <v>25</v>
      </c>
      <c r="D7" s="1" t="s">
        <v>26</v>
      </c>
      <c r="E7" s="1" t="s">
        <v>17</v>
      </c>
      <c r="F7" s="9" t="str">
        <f t="shared" si="0"/>
        <v>Europe</v>
      </c>
      <c r="G7" s="9" t="str">
        <v>Europe</v>
      </c>
      <c r="H7" s="8">
        <f>INDEX(PopulationData!C:C,MATCH(C7,PopulationData!B:B,0))</f>
        <v>17533405</v>
      </c>
      <c r="I7" s="8">
        <v>17533405</v>
      </c>
      <c r="J7" s="10">
        <f>COUNTIFS(PreviousTournaments!C:C,B7)</f>
        <v>0</v>
      </c>
      <c r="K7" s="10">
        <v>0</v>
      </c>
    </row>
    <row r="8" spans="1:11" x14ac:dyDescent="0.2">
      <c r="B8" s="1" t="s">
        <v>27</v>
      </c>
      <c r="C8" s="1" t="s">
        <v>28</v>
      </c>
      <c r="D8" s="1" t="s">
        <v>26</v>
      </c>
      <c r="E8" s="1" t="s">
        <v>29</v>
      </c>
      <c r="F8" s="9" t="str">
        <f t="shared" si="0"/>
        <v>Europe</v>
      </c>
      <c r="G8" s="9" t="str">
        <v>Europe</v>
      </c>
      <c r="H8" s="8">
        <f>INDEX(PopulationData!C:C,MATCH(C8,PopulationData!B:B,0))</f>
        <v>56757017</v>
      </c>
      <c r="I8" s="8">
        <v>56757017</v>
      </c>
      <c r="J8" s="10">
        <f>COUNTIFS(PreviousTournaments!C:C,B8)</f>
        <v>1</v>
      </c>
      <c r="K8" s="10">
        <v>1</v>
      </c>
    </row>
    <row r="9" spans="1:11" x14ac:dyDescent="0.2">
      <c r="B9" s="1" t="s">
        <v>30</v>
      </c>
      <c r="C9" s="1" t="s">
        <v>31</v>
      </c>
      <c r="D9" s="1" t="s">
        <v>16</v>
      </c>
      <c r="E9" s="1" t="s">
        <v>29</v>
      </c>
      <c r="F9" s="9" t="str">
        <f t="shared" si="0"/>
        <v>Rest of the World</v>
      </c>
      <c r="G9" s="9" t="str">
        <v>Rest of the World</v>
      </c>
      <c r="H9" s="8">
        <f>INDEX(PopulationData!C:C,MATCH(C9,PopulationData!B:B,0))</f>
        <v>85028760</v>
      </c>
      <c r="I9" s="8">
        <v>85028760</v>
      </c>
      <c r="J9" s="10">
        <f>COUNTIFS(PreviousTournaments!C:C,B9)</f>
        <v>0</v>
      </c>
      <c r="K9" s="10">
        <v>0</v>
      </c>
    </row>
    <row r="10" spans="1:11" x14ac:dyDescent="0.2">
      <c r="B10" s="1" t="s">
        <v>32</v>
      </c>
      <c r="C10" s="1" t="s">
        <v>32</v>
      </c>
      <c r="D10" s="1" t="s">
        <v>33</v>
      </c>
      <c r="E10" s="1" t="s">
        <v>29</v>
      </c>
      <c r="F10" s="9" t="str">
        <f t="shared" si="0"/>
        <v>Rest of the World</v>
      </c>
      <c r="G10" s="9" t="str">
        <v>Rest of the World</v>
      </c>
      <c r="H10" s="8">
        <f>INDEX(PopulationData!C:C,MATCH(C10,PopulationData!B:B,0))</f>
        <v>331893745</v>
      </c>
      <c r="I10" s="8">
        <v>331893745</v>
      </c>
      <c r="J10" s="10">
        <f>COUNTIFS(PreviousTournaments!C:C,B10)</f>
        <v>0</v>
      </c>
      <c r="K10" s="10">
        <v>0</v>
      </c>
    </row>
    <row r="11" spans="1:11" x14ac:dyDescent="0.2">
      <c r="B11" s="1" t="s">
        <v>34</v>
      </c>
      <c r="C11" s="1" t="s">
        <v>35</v>
      </c>
      <c r="D11" s="1" t="s">
        <v>26</v>
      </c>
      <c r="E11" s="1" t="s">
        <v>29</v>
      </c>
      <c r="F11" s="9" t="str">
        <f t="shared" si="0"/>
        <v>Europe</v>
      </c>
      <c r="G11" s="9" t="str">
        <v>Europe</v>
      </c>
      <c r="H11" s="8">
        <f>INDEX(PopulationData!C:C,MATCH(C11,PopulationData!B:B,0))</f>
        <v>3181605</v>
      </c>
      <c r="I11" s="8">
        <v>3181605</v>
      </c>
      <c r="J11" s="10">
        <f>COUNTIFS(PreviousTournaments!C:C,B11)</f>
        <v>0</v>
      </c>
      <c r="K11" s="10">
        <v>0</v>
      </c>
    </row>
    <row r="12" spans="1:11" x14ac:dyDescent="0.2">
      <c r="B12" s="1" t="s">
        <v>36</v>
      </c>
      <c r="C12" s="1" t="s">
        <v>37</v>
      </c>
      <c r="D12" s="1" t="s">
        <v>20</v>
      </c>
      <c r="E12" s="1" t="s">
        <v>38</v>
      </c>
      <c r="F12" s="9" t="str">
        <f t="shared" si="0"/>
        <v>Rest of the World</v>
      </c>
      <c r="G12" s="9" t="str">
        <v>Rest of the World</v>
      </c>
      <c r="H12" s="8">
        <f>INDEX(PopulationData!C:C,MATCH(C12,PopulationData!B:B,0))</f>
        <v>45808747</v>
      </c>
      <c r="I12" s="8">
        <v>45808747</v>
      </c>
      <c r="J12" s="10">
        <f>COUNTIFS(PreviousTournaments!C:C,B12)</f>
        <v>2</v>
      </c>
      <c r="K12" s="10">
        <v>2</v>
      </c>
    </row>
    <row r="13" spans="1:11" x14ac:dyDescent="0.2">
      <c r="B13" s="1" t="s">
        <v>39</v>
      </c>
      <c r="C13" s="1" t="s">
        <v>40</v>
      </c>
      <c r="D13" s="1" t="s">
        <v>16</v>
      </c>
      <c r="E13" s="1" t="s">
        <v>38</v>
      </c>
      <c r="F13" s="9" t="str">
        <f t="shared" si="0"/>
        <v>Rest of the World</v>
      </c>
      <c r="G13" s="9" t="str">
        <v>Rest of the World</v>
      </c>
      <c r="H13" s="8">
        <f>INDEX(PopulationData!C:C,MATCH(C13,PopulationData!B:B,0))</f>
        <v>35340680</v>
      </c>
      <c r="I13" s="8">
        <v>35340680</v>
      </c>
      <c r="J13" s="10">
        <f>COUNTIFS(PreviousTournaments!C:C,B13)</f>
        <v>0</v>
      </c>
      <c r="K13" s="10">
        <v>0</v>
      </c>
    </row>
    <row r="14" spans="1:11" x14ac:dyDescent="0.2">
      <c r="B14" s="1" t="s">
        <v>41</v>
      </c>
      <c r="C14" s="1" t="s">
        <v>42</v>
      </c>
      <c r="D14" s="1" t="s">
        <v>20</v>
      </c>
      <c r="E14" s="1" t="s">
        <v>38</v>
      </c>
      <c r="F14" s="9" t="str">
        <f t="shared" si="0"/>
        <v>Rest of the World</v>
      </c>
      <c r="G14" s="9" t="str">
        <v>Rest of the World</v>
      </c>
      <c r="H14" s="8">
        <f>INDEX(PopulationData!C:C,MATCH(C14,PopulationData!B:B,0))</f>
        <v>130262220</v>
      </c>
      <c r="I14" s="8">
        <v>130262220</v>
      </c>
      <c r="J14" s="10">
        <f>COUNTIFS(PreviousTournaments!C:C,B14)</f>
        <v>0</v>
      </c>
      <c r="K14" s="10">
        <v>0</v>
      </c>
    </row>
    <row r="15" spans="1:11" x14ac:dyDescent="0.2">
      <c r="B15" s="1" t="s">
        <v>43</v>
      </c>
      <c r="C15" s="1" t="s">
        <v>44</v>
      </c>
      <c r="D15" s="1" t="s">
        <v>26</v>
      </c>
      <c r="E15" s="1" t="s">
        <v>38</v>
      </c>
      <c r="F15" s="9" t="str">
        <f t="shared" si="0"/>
        <v>Europe</v>
      </c>
      <c r="G15" s="9" t="str">
        <v>Europe</v>
      </c>
      <c r="H15" s="8">
        <f>INDEX(PopulationData!C:C,MATCH(C15,PopulationData!B:B,0))</f>
        <v>37781024</v>
      </c>
      <c r="I15" s="8">
        <v>37781024</v>
      </c>
      <c r="J15" s="10">
        <f>COUNTIFS(PreviousTournaments!C:C,B15)</f>
        <v>0</v>
      </c>
      <c r="K15" s="10">
        <v>0</v>
      </c>
    </row>
    <row r="16" spans="1:11" x14ac:dyDescent="0.2">
      <c r="B16" s="1" t="s">
        <v>45</v>
      </c>
      <c r="C16" s="1" t="s">
        <v>46</v>
      </c>
      <c r="D16" s="1" t="s">
        <v>26</v>
      </c>
      <c r="E16" s="1" t="s">
        <v>47</v>
      </c>
      <c r="F16" s="9" t="str">
        <f t="shared" si="0"/>
        <v>Europe</v>
      </c>
      <c r="G16" s="9" t="str">
        <v>Europe</v>
      </c>
      <c r="H16" s="8">
        <f>INDEX(PopulationData!C:C,MATCH(C16,PopulationData!B:B,0))</f>
        <v>67499343</v>
      </c>
      <c r="I16" s="8">
        <v>67499343</v>
      </c>
      <c r="J16" s="10">
        <f>COUNTIFS(PreviousTournaments!C:C,B16)</f>
        <v>2</v>
      </c>
      <c r="K16" s="10">
        <v>2</v>
      </c>
    </row>
    <row r="17" spans="2:11" x14ac:dyDescent="0.2">
      <c r="B17" s="1" t="s">
        <v>48</v>
      </c>
      <c r="C17" s="1" t="s">
        <v>49</v>
      </c>
      <c r="D17" s="1" t="s">
        <v>50</v>
      </c>
      <c r="E17" s="1" t="s">
        <v>47</v>
      </c>
      <c r="F17" s="9" t="str">
        <f t="shared" si="0"/>
        <v>Rest of the World</v>
      </c>
      <c r="G17" s="9" t="str">
        <v>Rest of the World</v>
      </c>
      <c r="H17" s="8">
        <f>INDEX(PopulationData!C:C,MATCH(C17,PopulationData!B:B,0))</f>
        <v>25739256</v>
      </c>
      <c r="I17" s="8">
        <v>25739256</v>
      </c>
      <c r="J17" s="10">
        <f>COUNTIFS(PreviousTournaments!C:C,B17)</f>
        <v>0</v>
      </c>
      <c r="K17" s="10">
        <v>0</v>
      </c>
    </row>
    <row r="18" spans="2:11" x14ac:dyDescent="0.2">
      <c r="B18" s="1" t="s">
        <v>51</v>
      </c>
      <c r="C18" s="1" t="s">
        <v>52</v>
      </c>
      <c r="D18" s="1" t="s">
        <v>26</v>
      </c>
      <c r="E18" s="1" t="s">
        <v>47</v>
      </c>
      <c r="F18" s="9" t="str">
        <f t="shared" si="0"/>
        <v>Europe</v>
      </c>
      <c r="G18" s="9" t="str">
        <v>Europe</v>
      </c>
      <c r="H18" s="8">
        <f>INDEX(PopulationData!C:C,MATCH(C18,PopulationData!B:B,0))</f>
        <v>5856733</v>
      </c>
      <c r="I18" s="8">
        <v>5856733</v>
      </c>
      <c r="J18" s="10">
        <f>COUNTIFS(PreviousTournaments!C:C,B18)</f>
        <v>0</v>
      </c>
      <c r="K18" s="10">
        <v>0</v>
      </c>
    </row>
    <row r="19" spans="2:11" x14ac:dyDescent="0.2">
      <c r="B19" s="1" t="s">
        <v>53</v>
      </c>
      <c r="C19" s="1" t="s">
        <v>54</v>
      </c>
      <c r="D19" s="1" t="s">
        <v>16</v>
      </c>
      <c r="E19" s="1" t="s">
        <v>47</v>
      </c>
      <c r="F19" s="9" t="str">
        <f t="shared" si="0"/>
        <v>Rest of the World</v>
      </c>
      <c r="G19" s="9" t="str">
        <v>Rest of the World</v>
      </c>
      <c r="H19" s="8">
        <f>INDEX(PopulationData!C:C,MATCH(C19,PopulationData!B:B,0))</f>
        <v>11935764</v>
      </c>
      <c r="I19" s="8">
        <v>11935764</v>
      </c>
      <c r="J19" s="10">
        <f>COUNTIFS(PreviousTournaments!C:C,B19)</f>
        <v>0</v>
      </c>
      <c r="K19" s="10">
        <v>0</v>
      </c>
    </row>
    <row r="20" spans="2:11" x14ac:dyDescent="0.2">
      <c r="B20" s="1" t="s">
        <v>55</v>
      </c>
      <c r="C20" s="1" t="s">
        <v>56</v>
      </c>
      <c r="D20" s="1" t="s">
        <v>26</v>
      </c>
      <c r="E20" s="1" t="s">
        <v>57</v>
      </c>
      <c r="F20" s="9" t="str">
        <f t="shared" si="0"/>
        <v>Europe</v>
      </c>
      <c r="G20" s="9" t="str">
        <v>Europe</v>
      </c>
      <c r="H20" s="8">
        <f>INDEX(PopulationData!C:C,MATCH(C20,PopulationData!B:B,0))</f>
        <v>47326687</v>
      </c>
      <c r="I20" s="8">
        <v>47326687</v>
      </c>
      <c r="J20" s="10">
        <f>COUNTIFS(PreviousTournaments!C:C,B20)</f>
        <v>1</v>
      </c>
      <c r="K20" s="10">
        <v>1</v>
      </c>
    </row>
    <row r="21" spans="2:11" x14ac:dyDescent="0.2">
      <c r="B21" s="1" t="s">
        <v>58</v>
      </c>
      <c r="C21" s="1" t="s">
        <v>59</v>
      </c>
      <c r="D21" s="1" t="s">
        <v>20</v>
      </c>
      <c r="E21" s="1" t="s">
        <v>57</v>
      </c>
      <c r="F21" s="9" t="str">
        <f t="shared" si="0"/>
        <v>Rest of the World</v>
      </c>
      <c r="G21" s="9" t="str">
        <v>Rest of the World</v>
      </c>
      <c r="H21" s="8">
        <f>INDEX(PopulationData!C:C,MATCH(C21,PopulationData!B:B,0))</f>
        <v>5139053</v>
      </c>
      <c r="I21" s="8">
        <v>5139053</v>
      </c>
      <c r="J21" s="10">
        <f>COUNTIFS(PreviousTournaments!C:C,B21)</f>
        <v>0</v>
      </c>
      <c r="K21" s="10">
        <v>0</v>
      </c>
    </row>
    <row r="22" spans="2:11" x14ac:dyDescent="0.2">
      <c r="B22" s="1" t="s">
        <v>60</v>
      </c>
      <c r="C22" s="1" t="s">
        <v>61</v>
      </c>
      <c r="D22" s="1" t="s">
        <v>26</v>
      </c>
      <c r="E22" s="1" t="s">
        <v>57</v>
      </c>
      <c r="F22" s="9" t="str">
        <f t="shared" si="0"/>
        <v>Europe</v>
      </c>
      <c r="G22" s="9" t="str">
        <v>Europe</v>
      </c>
      <c r="H22" s="8">
        <f>INDEX(PopulationData!C:C,MATCH(C22,PopulationData!B:B,0))</f>
        <v>83129285</v>
      </c>
      <c r="I22" s="8">
        <v>83129285</v>
      </c>
      <c r="J22" s="10">
        <f>COUNTIFS(PreviousTournaments!C:C,B22)</f>
        <v>4</v>
      </c>
      <c r="K22" s="10">
        <v>4</v>
      </c>
    </row>
    <row r="23" spans="2:11" x14ac:dyDescent="0.2">
      <c r="B23" s="1" t="s">
        <v>62</v>
      </c>
      <c r="C23" s="1" t="s">
        <v>63</v>
      </c>
      <c r="D23" s="1" t="s">
        <v>50</v>
      </c>
      <c r="E23" s="1" t="s">
        <v>57</v>
      </c>
      <c r="F23" s="9" t="str">
        <f t="shared" si="0"/>
        <v>Rest of the World</v>
      </c>
      <c r="G23" s="9" t="str">
        <v>Rest of the World</v>
      </c>
      <c r="H23" s="8">
        <f>INDEX(PopulationData!C:C,MATCH(C23,PopulationData!B:B,0))</f>
        <v>125681593</v>
      </c>
      <c r="I23" s="8">
        <v>125681593</v>
      </c>
      <c r="J23" s="10">
        <f>COUNTIFS(PreviousTournaments!C:C,B23)</f>
        <v>0</v>
      </c>
      <c r="K23" s="10">
        <v>0</v>
      </c>
    </row>
    <row r="24" spans="2:11" x14ac:dyDescent="0.2">
      <c r="B24" s="1" t="s">
        <v>64</v>
      </c>
      <c r="C24" s="1" t="s">
        <v>65</v>
      </c>
      <c r="D24" s="1" t="s">
        <v>26</v>
      </c>
      <c r="E24" s="1" t="s">
        <v>66</v>
      </c>
      <c r="F24" s="9" t="str">
        <f t="shared" si="0"/>
        <v>Europe</v>
      </c>
      <c r="G24" s="9" t="str">
        <v>Europe</v>
      </c>
      <c r="H24" s="8">
        <f>INDEX(PopulationData!C:C,MATCH(C24,PopulationData!B:B,0))</f>
        <v>11587882</v>
      </c>
      <c r="I24" s="8">
        <v>11587882</v>
      </c>
      <c r="J24" s="10">
        <f>COUNTIFS(PreviousTournaments!C:C,B24)</f>
        <v>0</v>
      </c>
      <c r="K24" s="10">
        <v>0</v>
      </c>
    </row>
    <row r="25" spans="2:11" x14ac:dyDescent="0.2">
      <c r="B25" s="1" t="s">
        <v>67</v>
      </c>
      <c r="C25" s="1" t="s">
        <v>68</v>
      </c>
      <c r="D25" s="1" t="s">
        <v>33</v>
      </c>
      <c r="E25" s="1" t="s">
        <v>66</v>
      </c>
      <c r="F25" s="9" t="str">
        <f t="shared" si="0"/>
        <v>Rest of the World</v>
      </c>
      <c r="G25" s="9" t="str">
        <v>Rest of the World</v>
      </c>
      <c r="H25" s="8">
        <f>INDEX(PopulationData!C:C,MATCH(C25,PopulationData!B:B,0))</f>
        <v>38246108</v>
      </c>
      <c r="I25" s="8">
        <v>38246108</v>
      </c>
      <c r="J25" s="10">
        <f>COUNTIFS(PreviousTournaments!C:C,B25)</f>
        <v>0</v>
      </c>
      <c r="K25" s="10">
        <v>0</v>
      </c>
    </row>
    <row r="26" spans="2:11" x14ac:dyDescent="0.2">
      <c r="B26" s="1" t="s">
        <v>69</v>
      </c>
      <c r="C26" s="1" t="s">
        <v>70</v>
      </c>
      <c r="D26" s="1" t="s">
        <v>16</v>
      </c>
      <c r="E26" s="1" t="s">
        <v>66</v>
      </c>
      <c r="F26" s="9" t="str">
        <f t="shared" si="0"/>
        <v>Rest of the World</v>
      </c>
      <c r="G26" s="9" t="str">
        <v>Rest of the World</v>
      </c>
      <c r="H26" s="8">
        <f>INDEX(PopulationData!C:C,MATCH(C26,PopulationData!B:B,0))</f>
        <v>37344787</v>
      </c>
      <c r="I26" s="8">
        <v>37344787</v>
      </c>
      <c r="J26" s="10">
        <f>COUNTIFS(PreviousTournaments!C:C,B26)</f>
        <v>0</v>
      </c>
      <c r="K26" s="10">
        <v>0</v>
      </c>
    </row>
    <row r="27" spans="2:11" x14ac:dyDescent="0.2">
      <c r="B27" s="1" t="s">
        <v>71</v>
      </c>
      <c r="C27" s="1" t="s">
        <v>72</v>
      </c>
      <c r="D27" s="1" t="s">
        <v>26</v>
      </c>
      <c r="E27" s="1" t="s">
        <v>66</v>
      </c>
      <c r="F27" s="9" t="str">
        <f t="shared" si="0"/>
        <v>Europe</v>
      </c>
      <c r="G27" s="9" t="str">
        <v>Europe</v>
      </c>
      <c r="H27" s="8">
        <f>INDEX(PopulationData!C:C,MATCH(C27,PopulationData!B:B,0))</f>
        <v>3899000</v>
      </c>
      <c r="I27" s="8">
        <v>3899000</v>
      </c>
      <c r="J27" s="10">
        <f>COUNTIFS(PreviousTournaments!C:C,B27)</f>
        <v>0</v>
      </c>
      <c r="K27" s="10">
        <v>0</v>
      </c>
    </row>
    <row r="28" spans="2:11" x14ac:dyDescent="0.2">
      <c r="B28" s="1" t="s">
        <v>73</v>
      </c>
      <c r="C28" s="1" t="s">
        <v>74</v>
      </c>
      <c r="D28" s="1" t="s">
        <v>20</v>
      </c>
      <c r="E28" s="1" t="s">
        <v>75</v>
      </c>
      <c r="F28" s="9" t="str">
        <f t="shared" si="0"/>
        <v>Rest of the World</v>
      </c>
      <c r="G28" s="9" t="str">
        <v>Rest of the World</v>
      </c>
      <c r="H28" s="8">
        <f>INDEX(PopulationData!C:C,MATCH(C28,PopulationData!B:B,0))</f>
        <v>213993441</v>
      </c>
      <c r="I28" s="8">
        <v>213993441</v>
      </c>
      <c r="J28" s="10">
        <f>COUNTIFS(PreviousTournaments!C:C,B28)</f>
        <v>5</v>
      </c>
      <c r="K28" s="10">
        <v>5</v>
      </c>
    </row>
    <row r="29" spans="2:11" x14ac:dyDescent="0.2">
      <c r="B29" s="1" t="s">
        <v>76</v>
      </c>
      <c r="C29" s="1" t="s">
        <v>77</v>
      </c>
      <c r="D29" s="1" t="s">
        <v>26</v>
      </c>
      <c r="E29" s="1" t="s">
        <v>75</v>
      </c>
      <c r="F29" s="9" t="str">
        <f t="shared" si="0"/>
        <v>Europe</v>
      </c>
      <c r="G29" s="9" t="str">
        <v>Europe</v>
      </c>
      <c r="H29" s="8">
        <f>INDEX(PopulationData!C:C,MATCH(C29,PopulationData!B:B,0))</f>
        <v>6844078</v>
      </c>
      <c r="I29" s="8">
        <v>6844078</v>
      </c>
      <c r="J29" s="10">
        <f>COUNTIFS(PreviousTournaments!C:C,B29)</f>
        <v>0</v>
      </c>
      <c r="K29" s="10">
        <v>0</v>
      </c>
    </row>
    <row r="30" spans="2:11" x14ac:dyDescent="0.2">
      <c r="B30" s="1" t="s">
        <v>78</v>
      </c>
      <c r="C30" s="1" t="s">
        <v>79</v>
      </c>
      <c r="D30" s="1" t="s">
        <v>26</v>
      </c>
      <c r="E30" s="1" t="s">
        <v>75</v>
      </c>
      <c r="F30" s="9" t="str">
        <f t="shared" si="0"/>
        <v>Europe</v>
      </c>
      <c r="G30" s="9" t="str">
        <v>Europe</v>
      </c>
      <c r="H30" s="8">
        <f>INDEX(PopulationData!C:C,MATCH(C30,PopulationData!B:B,0))</f>
        <v>8697723</v>
      </c>
      <c r="I30" s="8">
        <v>8697723</v>
      </c>
      <c r="J30" s="10">
        <f>COUNTIFS(PreviousTournaments!C:C,B30)</f>
        <v>0</v>
      </c>
      <c r="K30" s="10">
        <v>0</v>
      </c>
    </row>
    <row r="31" spans="2:11" x14ac:dyDescent="0.2">
      <c r="B31" s="1" t="s">
        <v>80</v>
      </c>
      <c r="C31" s="1" t="s">
        <v>81</v>
      </c>
      <c r="D31" s="1" t="s">
        <v>23</v>
      </c>
      <c r="E31" s="1" t="s">
        <v>75</v>
      </c>
      <c r="F31" s="9" t="str">
        <f t="shared" si="0"/>
        <v>Rest of the World</v>
      </c>
      <c r="G31" s="9" t="str">
        <v>Rest of the World</v>
      </c>
      <c r="H31" s="8">
        <f>INDEX(PopulationData!C:C,MATCH(C31,PopulationData!B:B,0))</f>
        <v>27224262</v>
      </c>
      <c r="I31" s="8">
        <v>27224262</v>
      </c>
      <c r="J31" s="10">
        <f>COUNTIFS(PreviousTournaments!C:C,B31)</f>
        <v>0</v>
      </c>
      <c r="K31" s="10">
        <v>0</v>
      </c>
    </row>
    <row r="32" spans="2:11" x14ac:dyDescent="0.2">
      <c r="B32" s="1" t="s">
        <v>82</v>
      </c>
      <c r="C32" s="1" t="s">
        <v>83</v>
      </c>
      <c r="D32" s="1" t="s">
        <v>26</v>
      </c>
      <c r="E32" s="1" t="s">
        <v>84</v>
      </c>
      <c r="F32" s="9" t="str">
        <f t="shared" si="0"/>
        <v>Europe</v>
      </c>
      <c r="G32" s="9" t="str">
        <v>Europe</v>
      </c>
      <c r="H32" s="8">
        <f>INDEX(PopulationData!C:C,MATCH(C32,PopulationData!B:B,0))</f>
        <v>10299423</v>
      </c>
      <c r="I32" s="8">
        <v>10299423</v>
      </c>
      <c r="J32" s="10">
        <f>COUNTIFS(PreviousTournaments!C:C,B32)</f>
        <v>0</v>
      </c>
      <c r="K32" s="10">
        <v>0</v>
      </c>
    </row>
    <row r="33" spans="2:11" x14ac:dyDescent="0.2">
      <c r="B33" s="1" t="s">
        <v>85</v>
      </c>
      <c r="C33" s="1" t="s">
        <v>86</v>
      </c>
      <c r="D33" s="1" t="s">
        <v>23</v>
      </c>
      <c r="E33" s="1" t="s">
        <v>84</v>
      </c>
      <c r="F33" s="9" t="str">
        <f t="shared" si="0"/>
        <v>Rest of the World</v>
      </c>
      <c r="G33" s="9" t="str">
        <v>Rest of the World</v>
      </c>
      <c r="H33" s="8">
        <f>INDEX(PopulationData!C:C,MATCH(C33,PopulationData!B:B,0))</f>
        <v>31732128</v>
      </c>
      <c r="I33" s="8">
        <v>31732128</v>
      </c>
      <c r="J33" s="10">
        <f>COUNTIFS(PreviousTournaments!C:C,B33)</f>
        <v>0</v>
      </c>
      <c r="K33" s="10">
        <v>0</v>
      </c>
    </row>
    <row r="34" spans="2:11" x14ac:dyDescent="0.2">
      <c r="B34" s="1" t="s">
        <v>87</v>
      </c>
      <c r="C34" s="1" t="s">
        <v>88</v>
      </c>
      <c r="D34" s="1" t="s">
        <v>20</v>
      </c>
      <c r="E34" s="1" t="s">
        <v>84</v>
      </c>
      <c r="F34" s="9" t="str">
        <f t="shared" si="0"/>
        <v>Rest of the World</v>
      </c>
      <c r="G34" s="9" t="str">
        <v>Rest of the World</v>
      </c>
      <c r="H34" s="8">
        <f>INDEX(PopulationData!C:C,MATCH(C34,PopulationData!B:B,0))</f>
        <v>3485152</v>
      </c>
      <c r="I34" s="8">
        <v>3485152</v>
      </c>
      <c r="J34" s="10">
        <f>COUNTIFS(PreviousTournaments!C:C,B34)</f>
        <v>2</v>
      </c>
      <c r="K34" s="10">
        <v>2</v>
      </c>
    </row>
    <row r="35" spans="2:11" x14ac:dyDescent="0.2">
      <c r="B35" s="1" t="s">
        <v>89</v>
      </c>
      <c r="C35" s="1" t="s">
        <v>90</v>
      </c>
      <c r="D35" s="1" t="s">
        <v>50</v>
      </c>
      <c r="E35" s="1" t="s">
        <v>84</v>
      </c>
      <c r="F35" s="9" t="str">
        <f t="shared" si="0"/>
        <v>Rest of the World</v>
      </c>
      <c r="G35" s="9" t="str">
        <v>Rest of the World</v>
      </c>
      <c r="H35" s="8">
        <f>INDEX(PopulationData!C:C,MATCH(C35,PopulationData!B:B,0))</f>
        <v>51744876</v>
      </c>
      <c r="I35" s="8">
        <v>51744876</v>
      </c>
      <c r="J35" s="10">
        <f>COUNTIFS(PreviousTournaments!C:C,B35)</f>
        <v>0</v>
      </c>
      <c r="K35" s="10"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FC1EE-88F9-447A-BA06-3741D695878F}">
  <dimension ref="A1:C268"/>
  <sheetViews>
    <sheetView workbookViewId="0"/>
  </sheetViews>
  <sheetFormatPr defaultRowHeight="15" x14ac:dyDescent="0.2"/>
  <cols>
    <col min="1" max="1" width="9.140625" style="1"/>
    <col min="2" max="2" width="19.85546875" style="1" customWidth="1"/>
    <col min="3" max="3" width="19.85546875" style="5" customWidth="1"/>
    <col min="4" max="16384" width="9.140625" style="6"/>
  </cols>
  <sheetData>
    <row r="1" spans="1:3" ht="15.75" x14ac:dyDescent="0.25">
      <c r="A1" s="2" t="s">
        <v>91</v>
      </c>
    </row>
    <row r="2" spans="1:3" x14ac:dyDescent="0.2">
      <c r="B2" s="1" t="s">
        <v>5</v>
      </c>
      <c r="C2" s="5" t="s">
        <v>92</v>
      </c>
    </row>
    <row r="3" spans="1:3" x14ac:dyDescent="0.2">
      <c r="B3" s="1" t="s">
        <v>93</v>
      </c>
      <c r="C3" s="5">
        <v>39835428</v>
      </c>
    </row>
    <row r="4" spans="1:3" x14ac:dyDescent="0.2">
      <c r="B4" s="1" t="s">
        <v>94</v>
      </c>
      <c r="C4" s="5">
        <v>694665117</v>
      </c>
    </row>
    <row r="5" spans="1:3" x14ac:dyDescent="0.2">
      <c r="B5" s="1" t="s">
        <v>95</v>
      </c>
      <c r="C5" s="5">
        <v>470898870</v>
      </c>
    </row>
    <row r="6" spans="1:3" x14ac:dyDescent="0.2">
      <c r="B6" s="1" t="s">
        <v>96</v>
      </c>
      <c r="C6" s="5">
        <v>2811666</v>
      </c>
    </row>
    <row r="7" spans="1:3" x14ac:dyDescent="0.2">
      <c r="B7" s="1" t="s">
        <v>97</v>
      </c>
      <c r="C7" s="5">
        <v>44616626</v>
      </c>
    </row>
    <row r="8" spans="1:3" x14ac:dyDescent="0.2">
      <c r="B8" s="1" t="s">
        <v>98</v>
      </c>
      <c r="C8" s="5">
        <v>55103</v>
      </c>
    </row>
    <row r="9" spans="1:3" x14ac:dyDescent="0.2">
      <c r="B9" s="1" t="s">
        <v>99</v>
      </c>
      <c r="C9" s="5">
        <v>77354</v>
      </c>
    </row>
    <row r="10" spans="1:3" x14ac:dyDescent="0.2">
      <c r="B10" s="1" t="s">
        <v>100</v>
      </c>
      <c r="C10" s="5">
        <v>33933611</v>
      </c>
    </row>
    <row r="11" spans="1:3" x14ac:dyDescent="0.2">
      <c r="B11" s="1" t="s">
        <v>101</v>
      </c>
      <c r="C11" s="5">
        <v>98728</v>
      </c>
    </row>
    <row r="12" spans="1:3" x14ac:dyDescent="0.2">
      <c r="B12" s="1" t="s">
        <v>102</v>
      </c>
      <c r="C12" s="5">
        <v>444517783</v>
      </c>
    </row>
    <row r="13" spans="1:3" x14ac:dyDescent="0.2">
      <c r="B13" s="1" t="s">
        <v>37</v>
      </c>
      <c r="C13" s="5">
        <v>45808747</v>
      </c>
    </row>
    <row r="14" spans="1:3" x14ac:dyDescent="0.2">
      <c r="B14" s="1" t="s">
        <v>103</v>
      </c>
      <c r="C14" s="5">
        <v>2968128</v>
      </c>
    </row>
    <row r="15" spans="1:3" x14ac:dyDescent="0.2">
      <c r="B15" s="1" t="s">
        <v>104</v>
      </c>
      <c r="C15" s="5">
        <v>107195</v>
      </c>
    </row>
    <row r="16" spans="1:3" x14ac:dyDescent="0.2">
      <c r="B16" s="1" t="s">
        <v>49</v>
      </c>
      <c r="C16" s="5">
        <v>25739256</v>
      </c>
    </row>
    <row r="17" spans="2:3" x14ac:dyDescent="0.2">
      <c r="B17" s="1" t="s">
        <v>105</v>
      </c>
      <c r="C17" s="5">
        <v>8956279</v>
      </c>
    </row>
    <row r="18" spans="2:3" x14ac:dyDescent="0.2">
      <c r="B18" s="1" t="s">
        <v>106</v>
      </c>
      <c r="C18" s="5">
        <v>10145212</v>
      </c>
    </row>
    <row r="19" spans="2:3" x14ac:dyDescent="0.2">
      <c r="B19" s="1" t="s">
        <v>107</v>
      </c>
      <c r="C19" s="5">
        <v>396914</v>
      </c>
    </row>
    <row r="20" spans="2:3" x14ac:dyDescent="0.2">
      <c r="B20" s="1" t="s">
        <v>108</v>
      </c>
      <c r="C20" s="5">
        <v>1748295</v>
      </c>
    </row>
    <row r="21" spans="2:3" x14ac:dyDescent="0.2">
      <c r="B21" s="1" t="s">
        <v>109</v>
      </c>
      <c r="C21" s="5">
        <v>166303494</v>
      </c>
    </row>
    <row r="22" spans="2:3" x14ac:dyDescent="0.2">
      <c r="B22" s="1" t="s">
        <v>110</v>
      </c>
      <c r="C22" s="5">
        <v>287708</v>
      </c>
    </row>
    <row r="23" spans="2:3" x14ac:dyDescent="0.2">
      <c r="B23" s="1" t="s">
        <v>111</v>
      </c>
      <c r="C23" s="5">
        <v>9340314</v>
      </c>
    </row>
    <row r="24" spans="2:3" x14ac:dyDescent="0.2">
      <c r="B24" s="1" t="s">
        <v>65</v>
      </c>
      <c r="C24" s="5">
        <v>11587882</v>
      </c>
    </row>
    <row r="25" spans="2:3" x14ac:dyDescent="0.2">
      <c r="B25" s="1" t="s">
        <v>112</v>
      </c>
      <c r="C25" s="5">
        <v>404915</v>
      </c>
    </row>
    <row r="26" spans="2:3" x14ac:dyDescent="0.2">
      <c r="B26" s="1" t="s">
        <v>113</v>
      </c>
      <c r="C26" s="5">
        <v>12451031</v>
      </c>
    </row>
    <row r="27" spans="2:3" x14ac:dyDescent="0.2">
      <c r="B27" s="1" t="s">
        <v>114</v>
      </c>
      <c r="C27" s="5">
        <v>63867</v>
      </c>
    </row>
    <row r="28" spans="2:3" x14ac:dyDescent="0.2">
      <c r="B28" s="1" t="s">
        <v>115</v>
      </c>
      <c r="C28" s="5">
        <v>779900</v>
      </c>
    </row>
    <row r="29" spans="2:3" x14ac:dyDescent="0.2">
      <c r="B29" s="1" t="s">
        <v>116</v>
      </c>
      <c r="C29" s="5">
        <v>11832936</v>
      </c>
    </row>
    <row r="30" spans="2:3" x14ac:dyDescent="0.2">
      <c r="B30" s="1" t="s">
        <v>117</v>
      </c>
      <c r="C30" s="5">
        <v>3263459</v>
      </c>
    </row>
    <row r="31" spans="2:3" x14ac:dyDescent="0.2">
      <c r="B31" s="1" t="s">
        <v>118</v>
      </c>
      <c r="C31" s="5">
        <v>2397240</v>
      </c>
    </row>
    <row r="32" spans="2:3" x14ac:dyDescent="0.2">
      <c r="B32" s="1" t="s">
        <v>74</v>
      </c>
      <c r="C32" s="5">
        <v>213993441</v>
      </c>
    </row>
    <row r="33" spans="2:3" x14ac:dyDescent="0.2">
      <c r="B33" s="1" t="s">
        <v>119</v>
      </c>
      <c r="C33" s="5">
        <v>30423</v>
      </c>
    </row>
    <row r="34" spans="2:3" x14ac:dyDescent="0.2">
      <c r="B34" s="1" t="s">
        <v>120</v>
      </c>
      <c r="C34" s="5">
        <v>441532</v>
      </c>
    </row>
    <row r="35" spans="2:3" x14ac:dyDescent="0.2">
      <c r="B35" s="1" t="s">
        <v>121</v>
      </c>
      <c r="C35" s="5">
        <v>6899125</v>
      </c>
    </row>
    <row r="36" spans="2:3" x14ac:dyDescent="0.2">
      <c r="B36" s="1" t="s">
        <v>122</v>
      </c>
      <c r="C36" s="5">
        <v>21497097</v>
      </c>
    </row>
    <row r="37" spans="2:3" x14ac:dyDescent="0.2">
      <c r="B37" s="1" t="s">
        <v>123</v>
      </c>
      <c r="C37" s="5">
        <v>12255429</v>
      </c>
    </row>
    <row r="38" spans="2:3" x14ac:dyDescent="0.2">
      <c r="B38" s="1" t="s">
        <v>124</v>
      </c>
      <c r="C38" s="5">
        <v>561901</v>
      </c>
    </row>
    <row r="39" spans="2:3" x14ac:dyDescent="0.2">
      <c r="B39" s="1" t="s">
        <v>125</v>
      </c>
      <c r="C39" s="5">
        <v>16946446</v>
      </c>
    </row>
    <row r="40" spans="2:3" x14ac:dyDescent="0.2">
      <c r="B40" s="1" t="s">
        <v>81</v>
      </c>
      <c r="C40" s="5">
        <v>27224262</v>
      </c>
    </row>
    <row r="41" spans="2:3" x14ac:dyDescent="0.2">
      <c r="B41" s="1" t="s">
        <v>68</v>
      </c>
      <c r="C41" s="5">
        <v>38246108</v>
      </c>
    </row>
    <row r="42" spans="2:3" x14ac:dyDescent="0.2">
      <c r="B42" s="1" t="s">
        <v>126</v>
      </c>
      <c r="C42" s="5">
        <v>7481631</v>
      </c>
    </row>
    <row r="43" spans="2:3" x14ac:dyDescent="0.2">
      <c r="B43" s="1" t="s">
        <v>127</v>
      </c>
      <c r="C43" s="5">
        <v>66498</v>
      </c>
    </row>
    <row r="44" spans="2:3" x14ac:dyDescent="0.2">
      <c r="B44" s="1" t="s">
        <v>128</v>
      </c>
      <c r="C44" s="5">
        <v>4919987</v>
      </c>
    </row>
    <row r="45" spans="2:3" x14ac:dyDescent="0.2">
      <c r="B45" s="1" t="s">
        <v>129</v>
      </c>
      <c r="C45" s="5">
        <v>101669618</v>
      </c>
    </row>
    <row r="46" spans="2:3" x14ac:dyDescent="0.2">
      <c r="B46" s="1" t="s">
        <v>130</v>
      </c>
      <c r="C46" s="5">
        <v>16914985</v>
      </c>
    </row>
    <row r="47" spans="2:3" x14ac:dyDescent="0.2">
      <c r="B47" s="1" t="s">
        <v>131</v>
      </c>
      <c r="C47" s="5">
        <v>175244</v>
      </c>
    </row>
    <row r="48" spans="2:3" x14ac:dyDescent="0.2">
      <c r="B48" s="1" t="s">
        <v>132</v>
      </c>
      <c r="C48" s="5">
        <v>19212362</v>
      </c>
    </row>
    <row r="49" spans="2:3" x14ac:dyDescent="0.2">
      <c r="B49" s="1" t="s">
        <v>133</v>
      </c>
      <c r="C49" s="5">
        <v>1412360000</v>
      </c>
    </row>
    <row r="50" spans="2:3" x14ac:dyDescent="0.2">
      <c r="B50" s="1" t="s">
        <v>134</v>
      </c>
      <c r="C50" s="5">
        <v>51265841</v>
      </c>
    </row>
    <row r="51" spans="2:3" x14ac:dyDescent="0.2">
      <c r="B51" s="1" t="s">
        <v>135</v>
      </c>
      <c r="C51" s="5">
        <v>888456</v>
      </c>
    </row>
    <row r="52" spans="2:3" x14ac:dyDescent="0.2">
      <c r="B52" s="1" t="s">
        <v>136</v>
      </c>
      <c r="C52" s="5">
        <v>92377986</v>
      </c>
    </row>
    <row r="53" spans="2:3" x14ac:dyDescent="0.2">
      <c r="B53" s="1" t="s">
        <v>137</v>
      </c>
      <c r="C53" s="5">
        <v>5657017</v>
      </c>
    </row>
    <row r="54" spans="2:3" x14ac:dyDescent="0.2">
      <c r="B54" s="1" t="s">
        <v>59</v>
      </c>
      <c r="C54" s="5">
        <v>5139053</v>
      </c>
    </row>
    <row r="55" spans="2:3" x14ac:dyDescent="0.2">
      <c r="B55" s="1" t="s">
        <v>138</v>
      </c>
      <c r="C55" s="5">
        <v>27053629</v>
      </c>
    </row>
    <row r="56" spans="2:3" x14ac:dyDescent="0.2">
      <c r="B56" s="1" t="s">
        <v>72</v>
      </c>
      <c r="C56" s="5">
        <v>3899000</v>
      </c>
    </row>
    <row r="57" spans="2:3" x14ac:dyDescent="0.2">
      <c r="B57" s="1" t="s">
        <v>139</v>
      </c>
      <c r="C57" s="5">
        <v>11317498</v>
      </c>
    </row>
    <row r="58" spans="2:3" x14ac:dyDescent="0.2">
      <c r="B58" s="1" t="s">
        <v>140</v>
      </c>
      <c r="C58" s="5">
        <v>152369</v>
      </c>
    </row>
    <row r="59" spans="2:3" x14ac:dyDescent="0.2">
      <c r="B59" s="1" t="s">
        <v>141</v>
      </c>
      <c r="C59" s="5">
        <v>1215588</v>
      </c>
    </row>
    <row r="60" spans="2:3" x14ac:dyDescent="0.2">
      <c r="B60" s="1" t="s">
        <v>142</v>
      </c>
      <c r="C60" s="5">
        <v>10703446</v>
      </c>
    </row>
    <row r="61" spans="2:3" x14ac:dyDescent="0.2">
      <c r="B61" s="1" t="s">
        <v>52</v>
      </c>
      <c r="C61" s="5">
        <v>5856733</v>
      </c>
    </row>
    <row r="62" spans="2:3" x14ac:dyDescent="0.2">
      <c r="B62" s="1" t="s">
        <v>143</v>
      </c>
      <c r="C62" s="5">
        <v>1002197</v>
      </c>
    </row>
    <row r="63" spans="2:3" x14ac:dyDescent="0.2">
      <c r="B63" s="1" t="s">
        <v>144</v>
      </c>
      <c r="C63" s="5">
        <v>72172</v>
      </c>
    </row>
    <row r="64" spans="2:3" x14ac:dyDescent="0.2">
      <c r="B64" s="1" t="s">
        <v>145</v>
      </c>
      <c r="C64" s="5">
        <v>10953714</v>
      </c>
    </row>
    <row r="65" spans="2:3" x14ac:dyDescent="0.2">
      <c r="B65" s="1" t="s">
        <v>146</v>
      </c>
      <c r="C65" s="5">
        <v>3373866849</v>
      </c>
    </row>
    <row r="66" spans="2:3" x14ac:dyDescent="0.2">
      <c r="B66" s="1" t="s">
        <v>147</v>
      </c>
      <c r="C66" s="5">
        <v>2368622859</v>
      </c>
    </row>
    <row r="67" spans="2:3" x14ac:dyDescent="0.2">
      <c r="B67" s="1" t="s">
        <v>148</v>
      </c>
      <c r="C67" s="5">
        <v>2122086315</v>
      </c>
    </row>
    <row r="68" spans="2:3" x14ac:dyDescent="0.2">
      <c r="B68" s="1" t="s">
        <v>149</v>
      </c>
      <c r="C68" s="5">
        <v>2096155040</v>
      </c>
    </row>
    <row r="69" spans="2:3" x14ac:dyDescent="0.2">
      <c r="B69" s="1" t="s">
        <v>19</v>
      </c>
      <c r="C69" s="5">
        <v>17888474</v>
      </c>
    </row>
    <row r="70" spans="2:3" x14ac:dyDescent="0.2">
      <c r="B70" s="1" t="s">
        <v>150</v>
      </c>
      <c r="C70" s="5">
        <v>104258327</v>
      </c>
    </row>
    <row r="71" spans="2:3" x14ac:dyDescent="0.2">
      <c r="B71" s="1" t="s">
        <v>151</v>
      </c>
      <c r="C71" s="5">
        <v>6518500</v>
      </c>
    </row>
    <row r="72" spans="2:3" x14ac:dyDescent="0.2">
      <c r="B72" s="1" t="s">
        <v>28</v>
      </c>
      <c r="C72" s="5">
        <v>56757017</v>
      </c>
    </row>
    <row r="73" spans="2:3" x14ac:dyDescent="0.2">
      <c r="B73" s="1" t="s">
        <v>152</v>
      </c>
      <c r="C73" s="5">
        <v>1449891</v>
      </c>
    </row>
    <row r="74" spans="2:3" x14ac:dyDescent="0.2">
      <c r="B74" s="1" t="s">
        <v>153</v>
      </c>
      <c r="C74" s="5">
        <v>1329254</v>
      </c>
    </row>
    <row r="75" spans="2:3" x14ac:dyDescent="0.2">
      <c r="B75" s="1" t="s">
        <v>154</v>
      </c>
      <c r="C75" s="5">
        <v>1172369</v>
      </c>
    </row>
    <row r="76" spans="2:3" x14ac:dyDescent="0.2">
      <c r="B76" s="1" t="s">
        <v>155</v>
      </c>
      <c r="C76" s="5">
        <v>117876226</v>
      </c>
    </row>
    <row r="77" spans="2:3" x14ac:dyDescent="0.2">
      <c r="B77" s="1" t="s">
        <v>156</v>
      </c>
      <c r="C77" s="5">
        <v>342566541</v>
      </c>
    </row>
    <row r="78" spans="2:3" x14ac:dyDescent="0.2">
      <c r="B78" s="1" t="s">
        <v>157</v>
      </c>
      <c r="C78" s="5">
        <v>923753699</v>
      </c>
    </row>
    <row r="79" spans="2:3" x14ac:dyDescent="0.2">
      <c r="B79" s="1" t="s">
        <v>158</v>
      </c>
      <c r="C79" s="5">
        <v>401828885</v>
      </c>
    </row>
    <row r="80" spans="2:3" x14ac:dyDescent="0.2">
      <c r="B80" s="1" t="s">
        <v>159</v>
      </c>
      <c r="C80" s="5">
        <v>462624055</v>
      </c>
    </row>
    <row r="81" spans="2:3" x14ac:dyDescent="0.2">
      <c r="B81" s="1" t="s">
        <v>160</v>
      </c>
      <c r="C81" s="5">
        <v>446946712</v>
      </c>
    </row>
    <row r="82" spans="2:3" x14ac:dyDescent="0.2">
      <c r="B82" s="1" t="s">
        <v>161</v>
      </c>
      <c r="C82" s="5">
        <v>49053</v>
      </c>
    </row>
    <row r="83" spans="2:3" x14ac:dyDescent="0.2">
      <c r="B83" s="1" t="s">
        <v>162</v>
      </c>
      <c r="C83" s="5">
        <v>902899</v>
      </c>
    </row>
    <row r="84" spans="2:3" x14ac:dyDescent="0.2">
      <c r="B84" s="1" t="s">
        <v>163</v>
      </c>
      <c r="C84" s="5">
        <v>5541696</v>
      </c>
    </row>
    <row r="85" spans="2:3" x14ac:dyDescent="0.2">
      <c r="B85" s="1" t="s">
        <v>164</v>
      </c>
      <c r="C85" s="5">
        <v>982980816</v>
      </c>
    </row>
    <row r="86" spans="2:3" x14ac:dyDescent="0.2">
      <c r="B86" s="1" t="s">
        <v>46</v>
      </c>
      <c r="C86" s="5">
        <v>67499343</v>
      </c>
    </row>
    <row r="87" spans="2:3" x14ac:dyDescent="0.2">
      <c r="B87" s="1" t="s">
        <v>165</v>
      </c>
      <c r="C87" s="5">
        <v>282534</v>
      </c>
    </row>
    <row r="88" spans="2:3" x14ac:dyDescent="0.2">
      <c r="B88" s="1" t="s">
        <v>166</v>
      </c>
      <c r="C88" s="5">
        <v>2278829</v>
      </c>
    </row>
    <row r="89" spans="2:3" x14ac:dyDescent="0.2">
      <c r="B89" s="1" t="s">
        <v>167</v>
      </c>
      <c r="C89" s="5">
        <v>2486937</v>
      </c>
    </row>
    <row r="90" spans="2:3" x14ac:dyDescent="0.2">
      <c r="B90" s="1" t="s">
        <v>168</v>
      </c>
      <c r="C90" s="5">
        <v>3708610</v>
      </c>
    </row>
    <row r="91" spans="2:3" x14ac:dyDescent="0.2">
      <c r="B91" s="1" t="s">
        <v>61</v>
      </c>
      <c r="C91" s="5">
        <v>83129285</v>
      </c>
    </row>
    <row r="92" spans="2:3" x14ac:dyDescent="0.2">
      <c r="B92" s="1" t="s">
        <v>86</v>
      </c>
      <c r="C92" s="5">
        <v>31732128</v>
      </c>
    </row>
    <row r="93" spans="2:3" x14ac:dyDescent="0.2">
      <c r="B93" s="1" t="s">
        <v>169</v>
      </c>
      <c r="C93" s="5">
        <v>33691</v>
      </c>
    </row>
    <row r="94" spans="2:3" x14ac:dyDescent="0.2">
      <c r="B94" s="1" t="s">
        <v>170</v>
      </c>
      <c r="C94" s="5">
        <v>10664568</v>
      </c>
    </row>
    <row r="95" spans="2:3" x14ac:dyDescent="0.2">
      <c r="B95" s="1" t="s">
        <v>171</v>
      </c>
      <c r="C95" s="5">
        <v>56653</v>
      </c>
    </row>
    <row r="96" spans="2:3" x14ac:dyDescent="0.2">
      <c r="B96" s="1" t="s">
        <v>172</v>
      </c>
      <c r="C96" s="5">
        <v>113015</v>
      </c>
    </row>
    <row r="97" spans="2:3" x14ac:dyDescent="0.2">
      <c r="B97" s="1" t="s">
        <v>173</v>
      </c>
      <c r="C97" s="5">
        <v>170184</v>
      </c>
    </row>
    <row r="98" spans="2:3" x14ac:dyDescent="0.2">
      <c r="B98" s="1" t="s">
        <v>174</v>
      </c>
      <c r="C98" s="5">
        <v>17109746</v>
      </c>
    </row>
    <row r="99" spans="2:3" x14ac:dyDescent="0.2">
      <c r="B99" s="1" t="s">
        <v>175</v>
      </c>
      <c r="C99" s="5">
        <v>13497237</v>
      </c>
    </row>
    <row r="100" spans="2:3" x14ac:dyDescent="0.2">
      <c r="B100" s="1" t="s">
        <v>176</v>
      </c>
      <c r="C100" s="5">
        <v>2015490</v>
      </c>
    </row>
    <row r="101" spans="2:3" x14ac:dyDescent="0.2">
      <c r="B101" s="1" t="s">
        <v>177</v>
      </c>
      <c r="C101" s="5">
        <v>790329</v>
      </c>
    </row>
    <row r="102" spans="2:3" x14ac:dyDescent="0.2">
      <c r="B102" s="1" t="s">
        <v>178</v>
      </c>
      <c r="C102" s="5">
        <v>11541683</v>
      </c>
    </row>
    <row r="103" spans="2:3" x14ac:dyDescent="0.2">
      <c r="B103" s="1" t="s">
        <v>179</v>
      </c>
      <c r="C103" s="5">
        <v>845522272</v>
      </c>
    </row>
    <row r="104" spans="2:3" x14ac:dyDescent="0.2">
      <c r="B104" s="1" t="s">
        <v>180</v>
      </c>
      <c r="C104" s="5">
        <v>1241374277</v>
      </c>
    </row>
    <row r="105" spans="2:3" x14ac:dyDescent="0.2">
      <c r="B105" s="1" t="s">
        <v>181</v>
      </c>
      <c r="C105" s="5">
        <v>10062994</v>
      </c>
    </row>
    <row r="106" spans="2:3" x14ac:dyDescent="0.2">
      <c r="B106" s="1" t="s">
        <v>182</v>
      </c>
      <c r="C106" s="5">
        <v>7413100</v>
      </c>
    </row>
    <row r="107" spans="2:3" x14ac:dyDescent="0.2">
      <c r="B107" s="1" t="s">
        <v>183</v>
      </c>
      <c r="C107" s="5">
        <v>9709886</v>
      </c>
    </row>
    <row r="108" spans="2:3" x14ac:dyDescent="0.2">
      <c r="B108" s="1" t="s">
        <v>184</v>
      </c>
      <c r="C108" s="5">
        <v>4895295243</v>
      </c>
    </row>
    <row r="109" spans="2:3" x14ac:dyDescent="0.2">
      <c r="B109" s="1" t="s">
        <v>185</v>
      </c>
      <c r="C109" s="5">
        <v>372295</v>
      </c>
    </row>
    <row r="110" spans="2:3" x14ac:dyDescent="0.2">
      <c r="B110" s="1" t="s">
        <v>186</v>
      </c>
      <c r="C110" s="5">
        <v>6642614110</v>
      </c>
    </row>
    <row r="111" spans="2:3" x14ac:dyDescent="0.2">
      <c r="B111" s="1" t="s">
        <v>187</v>
      </c>
      <c r="C111" s="5">
        <v>586883422</v>
      </c>
    </row>
    <row r="112" spans="2:3" x14ac:dyDescent="0.2">
      <c r="B112" s="1" t="s">
        <v>188</v>
      </c>
      <c r="C112" s="5">
        <v>1160435445</v>
      </c>
    </row>
    <row r="113" spans="2:3" x14ac:dyDescent="0.2">
      <c r="B113" s="1" t="s">
        <v>189</v>
      </c>
      <c r="C113" s="5">
        <v>1747318867</v>
      </c>
    </row>
    <row r="114" spans="2:3" x14ac:dyDescent="0.2">
      <c r="B114" s="1" t="s">
        <v>190</v>
      </c>
      <c r="C114" s="5">
        <v>1393409033</v>
      </c>
    </row>
    <row r="115" spans="2:3" x14ac:dyDescent="0.2">
      <c r="B115" s="1" t="s">
        <v>191</v>
      </c>
      <c r="C115" s="5">
        <v>276361788</v>
      </c>
    </row>
    <row r="116" spans="2:3" x14ac:dyDescent="0.2">
      <c r="B116" s="1" t="s">
        <v>31</v>
      </c>
      <c r="C116" s="5">
        <v>85028760</v>
      </c>
    </row>
    <row r="117" spans="2:3" x14ac:dyDescent="0.2">
      <c r="B117" s="1" t="s">
        <v>192</v>
      </c>
      <c r="C117" s="5">
        <v>41179351</v>
      </c>
    </row>
    <row r="118" spans="2:3" x14ac:dyDescent="0.2">
      <c r="B118" s="1" t="s">
        <v>193</v>
      </c>
      <c r="C118" s="5">
        <v>5028230</v>
      </c>
    </row>
    <row r="119" spans="2:3" x14ac:dyDescent="0.2">
      <c r="B119" s="1" t="s">
        <v>194</v>
      </c>
      <c r="C119" s="5">
        <v>85410</v>
      </c>
    </row>
    <row r="120" spans="2:3" x14ac:dyDescent="0.2">
      <c r="B120" s="1" t="s">
        <v>195</v>
      </c>
      <c r="C120" s="5">
        <v>9364000</v>
      </c>
    </row>
    <row r="121" spans="2:3" x14ac:dyDescent="0.2">
      <c r="B121" s="1" t="s">
        <v>196</v>
      </c>
      <c r="C121" s="5">
        <v>59066225</v>
      </c>
    </row>
    <row r="122" spans="2:3" x14ac:dyDescent="0.2">
      <c r="B122" s="1" t="s">
        <v>197</v>
      </c>
      <c r="C122" s="5">
        <v>2973462</v>
      </c>
    </row>
    <row r="123" spans="2:3" x14ac:dyDescent="0.2">
      <c r="B123" s="1" t="s">
        <v>63</v>
      </c>
      <c r="C123" s="5">
        <v>125681593</v>
      </c>
    </row>
    <row r="124" spans="2:3" x14ac:dyDescent="0.2">
      <c r="B124" s="1" t="s">
        <v>198</v>
      </c>
      <c r="C124" s="5">
        <v>10269022</v>
      </c>
    </row>
    <row r="125" spans="2:3" x14ac:dyDescent="0.2">
      <c r="B125" s="1" t="s">
        <v>199</v>
      </c>
      <c r="C125" s="5">
        <v>19002586</v>
      </c>
    </row>
    <row r="126" spans="2:3" x14ac:dyDescent="0.2">
      <c r="B126" s="1" t="s">
        <v>200</v>
      </c>
      <c r="C126" s="5">
        <v>54985702</v>
      </c>
    </row>
    <row r="127" spans="2:3" x14ac:dyDescent="0.2">
      <c r="B127" s="1" t="s">
        <v>201</v>
      </c>
      <c r="C127" s="5">
        <v>121388</v>
      </c>
    </row>
    <row r="128" spans="2:3" x14ac:dyDescent="0.2">
      <c r="B128" s="1" t="s">
        <v>202</v>
      </c>
      <c r="C128" s="5">
        <v>25887045</v>
      </c>
    </row>
    <row r="129" spans="2:3" x14ac:dyDescent="0.2">
      <c r="B129" s="1" t="s">
        <v>90</v>
      </c>
      <c r="C129" s="5">
        <v>51744876</v>
      </c>
    </row>
    <row r="130" spans="2:3" x14ac:dyDescent="0.2">
      <c r="B130" s="1" t="s">
        <v>203</v>
      </c>
      <c r="C130" s="5">
        <v>1806279</v>
      </c>
    </row>
    <row r="131" spans="2:3" x14ac:dyDescent="0.2">
      <c r="B131" s="1" t="s">
        <v>204</v>
      </c>
      <c r="C131" s="5">
        <v>4328553</v>
      </c>
    </row>
    <row r="132" spans="2:3" x14ac:dyDescent="0.2">
      <c r="B132" s="1" t="s">
        <v>205</v>
      </c>
      <c r="C132" s="5">
        <v>6694200</v>
      </c>
    </row>
    <row r="133" spans="2:3" x14ac:dyDescent="0.2">
      <c r="B133" s="1" t="s">
        <v>206</v>
      </c>
      <c r="C133" s="5">
        <v>7379358</v>
      </c>
    </row>
    <row r="134" spans="2:3" x14ac:dyDescent="0.2">
      <c r="B134" s="1" t="s">
        <v>207</v>
      </c>
      <c r="C134" s="5">
        <v>2322070390</v>
      </c>
    </row>
    <row r="135" spans="2:3" x14ac:dyDescent="0.2">
      <c r="B135" s="1" t="s">
        <v>208</v>
      </c>
      <c r="C135" s="5">
        <v>658089208</v>
      </c>
    </row>
    <row r="136" spans="2:3" x14ac:dyDescent="0.2">
      <c r="B136" s="1" t="s">
        <v>209</v>
      </c>
      <c r="C136" s="5">
        <v>596217644</v>
      </c>
    </row>
    <row r="137" spans="2:3" x14ac:dyDescent="0.2">
      <c r="B137" s="1" t="s">
        <v>210</v>
      </c>
      <c r="C137" s="5">
        <v>642239838</v>
      </c>
    </row>
    <row r="138" spans="2:3" x14ac:dyDescent="0.2">
      <c r="B138" s="1" t="s">
        <v>211</v>
      </c>
      <c r="C138" s="5">
        <v>1883162</v>
      </c>
    </row>
    <row r="139" spans="2:3" x14ac:dyDescent="0.2">
      <c r="B139" s="1" t="s">
        <v>212</v>
      </c>
      <c r="C139" s="5">
        <v>1081504804</v>
      </c>
    </row>
    <row r="140" spans="2:3" x14ac:dyDescent="0.2">
      <c r="B140" s="1" t="s">
        <v>213</v>
      </c>
      <c r="C140" s="5">
        <v>6769151</v>
      </c>
    </row>
    <row r="141" spans="2:3" x14ac:dyDescent="0.2">
      <c r="B141" s="1" t="s">
        <v>214</v>
      </c>
      <c r="C141" s="5">
        <v>2159067</v>
      </c>
    </row>
    <row r="142" spans="2:3" x14ac:dyDescent="0.2">
      <c r="B142" s="1" t="s">
        <v>215</v>
      </c>
      <c r="C142" s="5">
        <v>5180208</v>
      </c>
    </row>
    <row r="143" spans="2:3" x14ac:dyDescent="0.2">
      <c r="B143" s="1" t="s">
        <v>216</v>
      </c>
      <c r="C143" s="5">
        <v>6958538</v>
      </c>
    </row>
    <row r="144" spans="2:3" x14ac:dyDescent="0.2">
      <c r="B144" s="1" t="s">
        <v>217</v>
      </c>
      <c r="C144" s="5">
        <v>38254</v>
      </c>
    </row>
    <row r="145" spans="2:3" x14ac:dyDescent="0.2">
      <c r="B145" s="1" t="s">
        <v>218</v>
      </c>
      <c r="C145" s="5">
        <v>2795321</v>
      </c>
    </row>
    <row r="146" spans="2:3" x14ac:dyDescent="0.2">
      <c r="B146" s="1" t="s">
        <v>219</v>
      </c>
      <c r="C146" s="5">
        <v>6566551568</v>
      </c>
    </row>
    <row r="147" spans="2:3" x14ac:dyDescent="0.2">
      <c r="B147" s="1" t="s">
        <v>220</v>
      </c>
      <c r="C147" s="5">
        <v>701926973</v>
      </c>
    </row>
    <row r="148" spans="2:3" x14ac:dyDescent="0.2">
      <c r="B148" s="1" t="s">
        <v>221</v>
      </c>
      <c r="C148" s="5">
        <v>3363196656</v>
      </c>
    </row>
    <row r="149" spans="2:3" x14ac:dyDescent="0.2">
      <c r="B149" s="1" t="s">
        <v>222</v>
      </c>
      <c r="C149" s="5">
        <v>639070</v>
      </c>
    </row>
    <row r="150" spans="2:3" x14ac:dyDescent="0.2">
      <c r="B150" s="1" t="s">
        <v>223</v>
      </c>
      <c r="C150" s="5">
        <v>658391</v>
      </c>
    </row>
    <row r="151" spans="2:3" x14ac:dyDescent="0.2">
      <c r="B151" s="1" t="s">
        <v>224</v>
      </c>
      <c r="C151" s="5">
        <v>28427333</v>
      </c>
    </row>
    <row r="152" spans="2:3" x14ac:dyDescent="0.2">
      <c r="B152" s="1" t="s">
        <v>225</v>
      </c>
      <c r="C152" s="5">
        <v>19647681</v>
      </c>
    </row>
    <row r="153" spans="2:3" x14ac:dyDescent="0.2">
      <c r="B153" s="1" t="s">
        <v>226</v>
      </c>
      <c r="C153" s="5">
        <v>32776195</v>
      </c>
    </row>
    <row r="154" spans="2:3" x14ac:dyDescent="0.2">
      <c r="B154" s="1" t="s">
        <v>227</v>
      </c>
      <c r="C154" s="5">
        <v>543620</v>
      </c>
    </row>
    <row r="155" spans="2:3" x14ac:dyDescent="0.2">
      <c r="B155" s="1" t="s">
        <v>228</v>
      </c>
      <c r="C155" s="5">
        <v>20855724</v>
      </c>
    </row>
    <row r="156" spans="2:3" x14ac:dyDescent="0.2">
      <c r="B156" s="1" t="s">
        <v>229</v>
      </c>
      <c r="C156" s="5">
        <v>516869</v>
      </c>
    </row>
    <row r="157" spans="2:3" x14ac:dyDescent="0.2">
      <c r="B157" s="1" t="s">
        <v>230</v>
      </c>
      <c r="C157" s="5">
        <v>59618</v>
      </c>
    </row>
    <row r="158" spans="2:3" x14ac:dyDescent="0.2">
      <c r="B158" s="1" t="s">
        <v>231</v>
      </c>
      <c r="C158" s="5">
        <v>4775110</v>
      </c>
    </row>
    <row r="159" spans="2:3" x14ac:dyDescent="0.2">
      <c r="B159" s="1" t="s">
        <v>232</v>
      </c>
      <c r="C159" s="5">
        <v>1266060</v>
      </c>
    </row>
    <row r="160" spans="2:3" x14ac:dyDescent="0.2">
      <c r="B160" s="1" t="s">
        <v>42</v>
      </c>
      <c r="C160" s="5">
        <v>130262220</v>
      </c>
    </row>
    <row r="161" spans="2:3" x14ac:dyDescent="0.2">
      <c r="B161" s="1" t="s">
        <v>233</v>
      </c>
      <c r="C161" s="5">
        <v>116255</v>
      </c>
    </row>
    <row r="162" spans="2:3" x14ac:dyDescent="0.2">
      <c r="B162" s="1" t="s">
        <v>234</v>
      </c>
      <c r="C162" s="5">
        <v>472494995</v>
      </c>
    </row>
    <row r="163" spans="2:3" x14ac:dyDescent="0.2">
      <c r="B163" s="1" t="s">
        <v>235</v>
      </c>
      <c r="C163" s="5">
        <v>403051615</v>
      </c>
    </row>
    <row r="164" spans="2:3" x14ac:dyDescent="0.2">
      <c r="B164" s="1" t="s">
        <v>236</v>
      </c>
      <c r="C164" s="5">
        <v>398128866</v>
      </c>
    </row>
    <row r="165" spans="2:3" x14ac:dyDescent="0.2">
      <c r="B165" s="1" t="s">
        <v>237</v>
      </c>
      <c r="C165" s="5">
        <v>5864624595</v>
      </c>
    </row>
    <row r="166" spans="2:3" x14ac:dyDescent="0.2">
      <c r="B166" s="1" t="s">
        <v>238</v>
      </c>
      <c r="C166" s="5">
        <v>2573928</v>
      </c>
    </row>
    <row r="167" spans="2:3" x14ac:dyDescent="0.2">
      <c r="B167" s="1" t="s">
        <v>239</v>
      </c>
      <c r="C167" s="5">
        <v>39520</v>
      </c>
    </row>
    <row r="168" spans="2:3" x14ac:dyDescent="0.2">
      <c r="B168" s="1" t="s">
        <v>240</v>
      </c>
      <c r="C168" s="5">
        <v>3329282</v>
      </c>
    </row>
    <row r="169" spans="2:3" x14ac:dyDescent="0.2">
      <c r="B169" s="1" t="s">
        <v>241</v>
      </c>
      <c r="C169" s="5">
        <v>620173</v>
      </c>
    </row>
    <row r="170" spans="2:3" x14ac:dyDescent="0.2">
      <c r="B170" s="1" t="s">
        <v>70</v>
      </c>
      <c r="C170" s="5">
        <v>37344787</v>
      </c>
    </row>
    <row r="171" spans="2:3" x14ac:dyDescent="0.2">
      <c r="B171" s="1" t="s">
        <v>242</v>
      </c>
      <c r="C171" s="5">
        <v>32163045</v>
      </c>
    </row>
    <row r="172" spans="2:3" x14ac:dyDescent="0.2">
      <c r="B172" s="1" t="s">
        <v>243</v>
      </c>
      <c r="C172" s="5">
        <v>54806014</v>
      </c>
    </row>
    <row r="173" spans="2:3" x14ac:dyDescent="0.2">
      <c r="B173" s="1" t="s">
        <v>244</v>
      </c>
      <c r="C173" s="5">
        <v>2587344</v>
      </c>
    </row>
    <row r="174" spans="2:3" x14ac:dyDescent="0.2">
      <c r="B174" s="1" t="s">
        <v>245</v>
      </c>
      <c r="C174" s="5">
        <v>10873</v>
      </c>
    </row>
    <row r="175" spans="2:3" x14ac:dyDescent="0.2">
      <c r="B175" s="1" t="s">
        <v>246</v>
      </c>
      <c r="C175" s="5">
        <v>29674920</v>
      </c>
    </row>
    <row r="176" spans="2:3" x14ac:dyDescent="0.2">
      <c r="B176" s="1" t="s">
        <v>25</v>
      </c>
      <c r="C176" s="5">
        <v>17533405</v>
      </c>
    </row>
    <row r="177" spans="2:3" x14ac:dyDescent="0.2">
      <c r="B177" s="1" t="s">
        <v>247</v>
      </c>
      <c r="C177" s="5">
        <v>272620</v>
      </c>
    </row>
    <row r="178" spans="2:3" x14ac:dyDescent="0.2">
      <c r="B178" s="1" t="s">
        <v>248</v>
      </c>
      <c r="C178" s="5">
        <v>5122600</v>
      </c>
    </row>
    <row r="179" spans="2:3" x14ac:dyDescent="0.2">
      <c r="B179" s="1" t="s">
        <v>249</v>
      </c>
      <c r="C179" s="5">
        <v>6702379</v>
      </c>
    </row>
    <row r="180" spans="2:3" x14ac:dyDescent="0.2">
      <c r="B180" s="1" t="s">
        <v>250</v>
      </c>
      <c r="C180" s="5">
        <v>25130810</v>
      </c>
    </row>
    <row r="181" spans="2:3" x14ac:dyDescent="0.2">
      <c r="B181" s="1" t="s">
        <v>251</v>
      </c>
      <c r="C181" s="5">
        <v>211400704</v>
      </c>
    </row>
    <row r="182" spans="2:3" x14ac:dyDescent="0.2">
      <c r="B182" s="1" t="s">
        <v>252</v>
      </c>
      <c r="C182" s="5">
        <v>370203720</v>
      </c>
    </row>
    <row r="183" spans="2:3" x14ac:dyDescent="0.2">
      <c r="B183" s="1" t="s">
        <v>253</v>
      </c>
      <c r="C183" s="5">
        <v>2065092</v>
      </c>
    </row>
    <row r="184" spans="2:3" x14ac:dyDescent="0.2">
      <c r="B184" s="1" t="s">
        <v>254</v>
      </c>
      <c r="C184" s="5">
        <v>57910</v>
      </c>
    </row>
    <row r="185" spans="2:3" x14ac:dyDescent="0.2">
      <c r="B185" s="1" t="s">
        <v>255</v>
      </c>
      <c r="C185" s="5">
        <v>5408320</v>
      </c>
    </row>
    <row r="186" spans="2:3" x14ac:dyDescent="0.2">
      <c r="B186" s="1" t="s">
        <v>256</v>
      </c>
      <c r="C186" s="5">
        <v>1375820281</v>
      </c>
    </row>
    <row r="187" spans="2:3" x14ac:dyDescent="0.2">
      <c r="B187" s="1" t="s">
        <v>257</v>
      </c>
      <c r="C187" s="5">
        <v>5223376</v>
      </c>
    </row>
    <row r="188" spans="2:3" x14ac:dyDescent="0.2">
      <c r="B188" s="1" t="s">
        <v>258</v>
      </c>
      <c r="C188" s="5">
        <v>32464282</v>
      </c>
    </row>
    <row r="189" spans="2:3" x14ac:dyDescent="0.2">
      <c r="B189" s="1" t="s">
        <v>259</v>
      </c>
      <c r="C189" s="5">
        <v>2566494</v>
      </c>
    </row>
    <row r="190" spans="2:3" x14ac:dyDescent="0.2">
      <c r="B190" s="1" t="s">
        <v>260</v>
      </c>
      <c r="C190" s="5">
        <v>225199929</v>
      </c>
    </row>
    <row r="191" spans="2:3" x14ac:dyDescent="0.2">
      <c r="B191" s="1" t="s">
        <v>261</v>
      </c>
      <c r="C191" s="5">
        <v>18174</v>
      </c>
    </row>
    <row r="192" spans="2:3" x14ac:dyDescent="0.2">
      <c r="B192" s="1" t="s">
        <v>262</v>
      </c>
      <c r="C192" s="5">
        <v>4381583</v>
      </c>
    </row>
    <row r="193" spans="2:3" x14ac:dyDescent="0.2">
      <c r="B193" s="1" t="s">
        <v>263</v>
      </c>
      <c r="C193" s="5">
        <v>9119005</v>
      </c>
    </row>
    <row r="194" spans="2:3" x14ac:dyDescent="0.2">
      <c r="B194" s="1" t="s">
        <v>264</v>
      </c>
      <c r="C194" s="5">
        <v>7219641</v>
      </c>
    </row>
    <row r="195" spans="2:3" x14ac:dyDescent="0.2">
      <c r="B195" s="1" t="s">
        <v>265</v>
      </c>
      <c r="C195" s="5">
        <v>33359416</v>
      </c>
    </row>
    <row r="196" spans="2:3" x14ac:dyDescent="0.2">
      <c r="B196" s="1" t="s">
        <v>266</v>
      </c>
      <c r="C196" s="5">
        <v>111046910</v>
      </c>
    </row>
    <row r="197" spans="2:3" x14ac:dyDescent="0.2">
      <c r="B197" s="1" t="s">
        <v>44</v>
      </c>
      <c r="C197" s="5">
        <v>37781024</v>
      </c>
    </row>
    <row r="198" spans="2:3" x14ac:dyDescent="0.2">
      <c r="B198" s="1" t="s">
        <v>83</v>
      </c>
      <c r="C198" s="5">
        <v>10299423</v>
      </c>
    </row>
    <row r="199" spans="2:3" x14ac:dyDescent="0.2">
      <c r="B199" s="1" t="s">
        <v>267</v>
      </c>
      <c r="C199" s="5">
        <v>1116655196</v>
      </c>
    </row>
    <row r="200" spans="2:3" x14ac:dyDescent="0.2">
      <c r="B200" s="1" t="s">
        <v>268</v>
      </c>
      <c r="C200" s="5">
        <v>997158227</v>
      </c>
    </row>
    <row r="201" spans="2:3" x14ac:dyDescent="0.2">
      <c r="B201" s="1" t="s">
        <v>269</v>
      </c>
      <c r="C201" s="5">
        <v>3263584</v>
      </c>
    </row>
    <row r="202" spans="2:3" x14ac:dyDescent="0.2">
      <c r="B202" s="1" t="s">
        <v>15</v>
      </c>
      <c r="C202" s="5">
        <v>2930524</v>
      </c>
    </row>
    <row r="203" spans="2:3" x14ac:dyDescent="0.2">
      <c r="B203" s="1" t="s">
        <v>270</v>
      </c>
      <c r="C203" s="5">
        <v>19115146</v>
      </c>
    </row>
    <row r="204" spans="2:3" x14ac:dyDescent="0.2">
      <c r="B204" s="1" t="s">
        <v>271</v>
      </c>
      <c r="C204" s="5">
        <v>143446060</v>
      </c>
    </row>
    <row r="205" spans="2:3" x14ac:dyDescent="0.2">
      <c r="B205" s="1" t="s">
        <v>272</v>
      </c>
      <c r="C205" s="5">
        <v>13276517</v>
      </c>
    </row>
    <row r="206" spans="2:3" x14ac:dyDescent="0.2">
      <c r="B206" s="1" t="s">
        <v>273</v>
      </c>
      <c r="C206" s="5">
        <v>200144</v>
      </c>
    </row>
    <row r="207" spans="2:3" x14ac:dyDescent="0.2">
      <c r="B207" s="1" t="s">
        <v>274</v>
      </c>
      <c r="C207" s="5">
        <v>34010</v>
      </c>
    </row>
    <row r="208" spans="2:3" x14ac:dyDescent="0.2">
      <c r="B208" s="1" t="s">
        <v>275</v>
      </c>
      <c r="C208" s="5">
        <v>223364</v>
      </c>
    </row>
    <row r="209" spans="2:3" x14ac:dyDescent="0.2">
      <c r="B209" s="1" t="s">
        <v>40</v>
      </c>
      <c r="C209" s="5">
        <v>35340680</v>
      </c>
    </row>
    <row r="210" spans="2:3" x14ac:dyDescent="0.2">
      <c r="B210" s="1" t="s">
        <v>22</v>
      </c>
      <c r="C210" s="5">
        <v>17196308</v>
      </c>
    </row>
    <row r="211" spans="2:3" x14ac:dyDescent="0.2">
      <c r="B211" s="1" t="s">
        <v>77</v>
      </c>
      <c r="C211" s="5">
        <v>6844078</v>
      </c>
    </row>
    <row r="212" spans="2:3" x14ac:dyDescent="0.2">
      <c r="B212" s="1" t="s">
        <v>276</v>
      </c>
      <c r="C212" s="5">
        <v>99202</v>
      </c>
    </row>
    <row r="213" spans="2:3" x14ac:dyDescent="0.2">
      <c r="B213" s="1" t="s">
        <v>277</v>
      </c>
      <c r="C213" s="5">
        <v>8141343</v>
      </c>
    </row>
    <row r="214" spans="2:3" x14ac:dyDescent="0.2">
      <c r="B214" s="1" t="s">
        <v>278</v>
      </c>
      <c r="C214" s="5">
        <v>5453566</v>
      </c>
    </row>
    <row r="215" spans="2:3" x14ac:dyDescent="0.2">
      <c r="B215" s="1" t="s">
        <v>279</v>
      </c>
      <c r="C215" s="5">
        <v>42846</v>
      </c>
    </row>
    <row r="216" spans="2:3" x14ac:dyDescent="0.2">
      <c r="B216" s="1" t="s">
        <v>280</v>
      </c>
      <c r="C216" s="5">
        <v>5447247</v>
      </c>
    </row>
    <row r="217" spans="2:3" x14ac:dyDescent="0.2">
      <c r="B217" s="1" t="s">
        <v>281</v>
      </c>
      <c r="C217" s="5">
        <v>2107007</v>
      </c>
    </row>
    <row r="218" spans="2:3" x14ac:dyDescent="0.2">
      <c r="B218" s="1" t="s">
        <v>282</v>
      </c>
      <c r="C218" s="5">
        <v>42512407</v>
      </c>
    </row>
    <row r="219" spans="2:3" x14ac:dyDescent="0.2">
      <c r="B219" s="1" t="s">
        <v>283</v>
      </c>
      <c r="C219" s="5">
        <v>703995</v>
      </c>
    </row>
    <row r="220" spans="2:3" x14ac:dyDescent="0.2">
      <c r="B220" s="1" t="s">
        <v>284</v>
      </c>
      <c r="C220" s="5">
        <v>16359500</v>
      </c>
    </row>
    <row r="221" spans="2:3" x14ac:dyDescent="0.2">
      <c r="B221" s="1" t="s">
        <v>285</v>
      </c>
      <c r="C221" s="5">
        <v>60041996</v>
      </c>
    </row>
    <row r="222" spans="2:3" x14ac:dyDescent="0.2">
      <c r="B222" s="1" t="s">
        <v>286</v>
      </c>
      <c r="C222" s="5">
        <v>1877902324</v>
      </c>
    </row>
    <row r="223" spans="2:3" x14ac:dyDescent="0.2">
      <c r="B223" s="1" t="s">
        <v>287</v>
      </c>
      <c r="C223" s="5">
        <v>1877902324</v>
      </c>
    </row>
    <row r="224" spans="2:3" x14ac:dyDescent="0.2">
      <c r="B224" s="1" t="s">
        <v>288</v>
      </c>
      <c r="C224" s="5">
        <v>11381377</v>
      </c>
    </row>
    <row r="225" spans="2:3" x14ac:dyDescent="0.2">
      <c r="B225" s="1" t="s">
        <v>56</v>
      </c>
      <c r="C225" s="5">
        <v>47326687</v>
      </c>
    </row>
    <row r="226" spans="2:3" x14ac:dyDescent="0.2">
      <c r="B226" s="1" t="s">
        <v>289</v>
      </c>
      <c r="C226" s="5">
        <v>22156000</v>
      </c>
    </row>
    <row r="227" spans="2:3" x14ac:dyDescent="0.2">
      <c r="B227" s="1" t="s">
        <v>290</v>
      </c>
      <c r="C227" s="5">
        <v>53546</v>
      </c>
    </row>
    <row r="228" spans="2:3" x14ac:dyDescent="0.2">
      <c r="B228" s="1" t="s">
        <v>291</v>
      </c>
      <c r="C228" s="5">
        <v>184401</v>
      </c>
    </row>
    <row r="229" spans="2:3" x14ac:dyDescent="0.2">
      <c r="B229" s="1" t="s">
        <v>292</v>
      </c>
      <c r="C229" s="5">
        <v>39239</v>
      </c>
    </row>
    <row r="230" spans="2:3" x14ac:dyDescent="0.2">
      <c r="B230" s="1" t="s">
        <v>293</v>
      </c>
      <c r="C230" s="5">
        <v>111269</v>
      </c>
    </row>
    <row r="231" spans="2:3" x14ac:dyDescent="0.2">
      <c r="B231" s="1" t="s">
        <v>294</v>
      </c>
      <c r="C231" s="5">
        <v>1165563987</v>
      </c>
    </row>
    <row r="232" spans="2:3" x14ac:dyDescent="0.2">
      <c r="B232" s="1" t="s">
        <v>295</v>
      </c>
      <c r="C232" s="5">
        <v>1165464785</v>
      </c>
    </row>
    <row r="233" spans="2:3" x14ac:dyDescent="0.2">
      <c r="B233" s="1" t="s">
        <v>296</v>
      </c>
      <c r="C233" s="5">
        <v>1165563987</v>
      </c>
    </row>
    <row r="234" spans="2:3" x14ac:dyDescent="0.2">
      <c r="B234" s="1" t="s">
        <v>297</v>
      </c>
      <c r="C234" s="5">
        <v>44909351</v>
      </c>
    </row>
    <row r="235" spans="2:3" x14ac:dyDescent="0.2">
      <c r="B235" s="1" t="s">
        <v>298</v>
      </c>
      <c r="C235" s="5">
        <v>591798</v>
      </c>
    </row>
    <row r="236" spans="2:3" x14ac:dyDescent="0.2">
      <c r="B236" s="1" t="s">
        <v>299</v>
      </c>
      <c r="C236" s="5">
        <v>10415811</v>
      </c>
    </row>
    <row r="237" spans="2:3" x14ac:dyDescent="0.2">
      <c r="B237" s="1" t="s">
        <v>79</v>
      </c>
      <c r="C237" s="5">
        <v>8697723</v>
      </c>
    </row>
    <row r="238" spans="2:3" x14ac:dyDescent="0.2">
      <c r="B238" s="1" t="s">
        <v>300</v>
      </c>
      <c r="C238" s="5">
        <v>18275704</v>
      </c>
    </row>
    <row r="239" spans="2:3" x14ac:dyDescent="0.2">
      <c r="B239" s="1" t="s">
        <v>301</v>
      </c>
      <c r="C239" s="5">
        <v>9749625</v>
      </c>
    </row>
    <row r="240" spans="2:3" x14ac:dyDescent="0.2">
      <c r="B240" s="1" t="s">
        <v>302</v>
      </c>
      <c r="C240" s="5">
        <v>61498438</v>
      </c>
    </row>
    <row r="241" spans="2:3" x14ac:dyDescent="0.2">
      <c r="B241" s="1" t="s">
        <v>303</v>
      </c>
      <c r="C241" s="5">
        <v>69950844</v>
      </c>
    </row>
    <row r="242" spans="2:3" x14ac:dyDescent="0.2">
      <c r="B242" s="1" t="s">
        <v>304</v>
      </c>
      <c r="C242" s="5">
        <v>1343875</v>
      </c>
    </row>
    <row r="243" spans="2:3" x14ac:dyDescent="0.2">
      <c r="B243" s="1" t="s">
        <v>305</v>
      </c>
      <c r="C243" s="5">
        <v>8478242</v>
      </c>
    </row>
    <row r="244" spans="2:3" x14ac:dyDescent="0.2">
      <c r="B244" s="1" t="s">
        <v>306</v>
      </c>
      <c r="C244" s="5">
        <v>106759</v>
      </c>
    </row>
    <row r="245" spans="2:3" x14ac:dyDescent="0.2">
      <c r="B245" s="1" t="s">
        <v>307</v>
      </c>
      <c r="C245" s="5">
        <v>1403374</v>
      </c>
    </row>
    <row r="246" spans="2:3" x14ac:dyDescent="0.2">
      <c r="B246" s="1" t="s">
        <v>54</v>
      </c>
      <c r="C246" s="5">
        <v>11935764</v>
      </c>
    </row>
    <row r="247" spans="2:3" x14ac:dyDescent="0.2">
      <c r="B247" s="1" t="s">
        <v>308</v>
      </c>
      <c r="C247" s="5">
        <v>85042736</v>
      </c>
    </row>
    <row r="248" spans="2:3" x14ac:dyDescent="0.2">
      <c r="B248" s="1" t="s">
        <v>309</v>
      </c>
      <c r="C248" s="5">
        <v>6117933</v>
      </c>
    </row>
    <row r="249" spans="2:3" x14ac:dyDescent="0.2">
      <c r="B249" s="1" t="s">
        <v>310</v>
      </c>
      <c r="C249" s="5">
        <v>39226</v>
      </c>
    </row>
    <row r="250" spans="2:3" x14ac:dyDescent="0.2">
      <c r="B250" s="1" t="s">
        <v>311</v>
      </c>
      <c r="C250" s="5">
        <v>11925</v>
      </c>
    </row>
    <row r="251" spans="2:3" x14ac:dyDescent="0.2">
      <c r="B251" s="1" t="s">
        <v>312</v>
      </c>
      <c r="C251" s="5">
        <v>47123533</v>
      </c>
    </row>
    <row r="252" spans="2:3" x14ac:dyDescent="0.2">
      <c r="B252" s="1" t="s">
        <v>313</v>
      </c>
      <c r="C252" s="5">
        <v>43814581</v>
      </c>
    </row>
    <row r="253" spans="2:3" x14ac:dyDescent="0.2">
      <c r="B253" s="1" t="s">
        <v>314</v>
      </c>
      <c r="C253" s="5">
        <v>9991083</v>
      </c>
    </row>
    <row r="254" spans="2:3" x14ac:dyDescent="0.2">
      <c r="B254" s="1" t="s">
        <v>315</v>
      </c>
      <c r="C254" s="5">
        <v>67326569</v>
      </c>
    </row>
    <row r="255" spans="2:3" x14ac:dyDescent="0.2">
      <c r="B255" s="1" t="s">
        <v>32</v>
      </c>
      <c r="C255" s="5">
        <v>331893745</v>
      </c>
    </row>
    <row r="256" spans="2:3" x14ac:dyDescent="0.2">
      <c r="B256" s="1" t="s">
        <v>316</v>
      </c>
      <c r="C256" s="5">
        <v>2501427939</v>
      </c>
    </row>
    <row r="257" spans="2:3" x14ac:dyDescent="0.2">
      <c r="B257" s="1" t="s">
        <v>88</v>
      </c>
      <c r="C257" s="5">
        <v>3485152</v>
      </c>
    </row>
    <row r="258" spans="2:3" x14ac:dyDescent="0.2">
      <c r="B258" s="1" t="s">
        <v>317</v>
      </c>
      <c r="C258" s="5">
        <v>34915100</v>
      </c>
    </row>
    <row r="259" spans="2:3" x14ac:dyDescent="0.2">
      <c r="B259" s="1" t="s">
        <v>318</v>
      </c>
      <c r="C259" s="5">
        <v>314464</v>
      </c>
    </row>
    <row r="260" spans="2:3" x14ac:dyDescent="0.2">
      <c r="B260" s="1" t="s">
        <v>319</v>
      </c>
      <c r="C260" s="5">
        <v>28704947</v>
      </c>
    </row>
    <row r="261" spans="2:3" x14ac:dyDescent="0.2">
      <c r="B261" s="1" t="s">
        <v>320</v>
      </c>
      <c r="C261" s="5">
        <v>98168829</v>
      </c>
    </row>
    <row r="262" spans="2:3" x14ac:dyDescent="0.2">
      <c r="B262" s="1" t="s">
        <v>321</v>
      </c>
      <c r="C262" s="5">
        <v>105870</v>
      </c>
    </row>
    <row r="263" spans="2:3" x14ac:dyDescent="0.2">
      <c r="B263" s="1" t="s">
        <v>35</v>
      </c>
      <c r="C263" s="5">
        <v>3181605</v>
      </c>
    </row>
    <row r="264" spans="2:3" x14ac:dyDescent="0.2">
      <c r="B264" s="1" t="s">
        <v>322</v>
      </c>
      <c r="C264" s="5">
        <v>4922749</v>
      </c>
    </row>
    <row r="265" spans="2:3" x14ac:dyDescent="0.2">
      <c r="B265" s="1" t="s">
        <v>323</v>
      </c>
      <c r="C265" s="5">
        <v>7836630792</v>
      </c>
    </row>
    <row r="266" spans="2:3" x14ac:dyDescent="0.2">
      <c r="B266" s="1" t="s">
        <v>324</v>
      </c>
      <c r="C266" s="5">
        <v>30490639</v>
      </c>
    </row>
    <row r="267" spans="2:3" x14ac:dyDescent="0.2">
      <c r="B267" s="1" t="s">
        <v>325</v>
      </c>
      <c r="C267" s="5">
        <v>18920657</v>
      </c>
    </row>
    <row r="268" spans="2:3" x14ac:dyDescent="0.2">
      <c r="B268" s="1" t="s">
        <v>326</v>
      </c>
      <c r="C268" s="5">
        <v>15092171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D042A-C3A3-49DB-9CD6-6993089CAEEC}">
  <dimension ref="A1:I23"/>
  <sheetViews>
    <sheetView workbookViewId="0"/>
  </sheetViews>
  <sheetFormatPr defaultRowHeight="15" x14ac:dyDescent="0.2"/>
  <cols>
    <col min="1" max="1" width="9.140625" style="1"/>
    <col min="2" max="2" width="14.140625" style="4" customWidth="1"/>
    <col min="3" max="6" width="24.28515625" style="1" customWidth="1"/>
    <col min="7" max="9" width="14.140625" style="4" customWidth="1"/>
    <col min="10" max="16384" width="9.140625" style="1"/>
  </cols>
  <sheetData>
    <row r="1" spans="1:9" ht="15.75" x14ac:dyDescent="0.25">
      <c r="A1" s="2" t="s">
        <v>327</v>
      </c>
    </row>
    <row r="2" spans="1:9" x14ac:dyDescent="0.2">
      <c r="B2" s="4" t="s">
        <v>328</v>
      </c>
      <c r="C2" s="1" t="s">
        <v>329</v>
      </c>
      <c r="D2" s="1" t="s">
        <v>330</v>
      </c>
      <c r="E2" s="1" t="s">
        <v>331</v>
      </c>
      <c r="F2" s="1" t="s">
        <v>332</v>
      </c>
      <c r="G2" s="4" t="s">
        <v>333</v>
      </c>
      <c r="H2" s="4" t="s">
        <v>334</v>
      </c>
      <c r="I2" s="4" t="s">
        <v>335</v>
      </c>
    </row>
    <row r="3" spans="1:9" x14ac:dyDescent="0.2">
      <c r="B3" s="4">
        <v>2018</v>
      </c>
      <c r="C3" s="1" t="s">
        <v>45</v>
      </c>
      <c r="D3" s="1" t="s">
        <v>71</v>
      </c>
      <c r="E3" s="1" t="s">
        <v>64</v>
      </c>
      <c r="F3" s="1" t="s">
        <v>336</v>
      </c>
      <c r="G3" s="4">
        <v>32</v>
      </c>
      <c r="H3" s="4">
        <v>64</v>
      </c>
      <c r="I3" s="4">
        <v>169</v>
      </c>
    </row>
    <row r="4" spans="1:9" x14ac:dyDescent="0.2">
      <c r="B4" s="4">
        <v>2014</v>
      </c>
      <c r="C4" s="1" t="s">
        <v>60</v>
      </c>
      <c r="D4" s="1" t="s">
        <v>36</v>
      </c>
      <c r="E4" s="1" t="s">
        <v>337</v>
      </c>
      <c r="F4" s="1" t="s">
        <v>73</v>
      </c>
      <c r="G4" s="4">
        <v>32</v>
      </c>
      <c r="H4" s="4">
        <v>64</v>
      </c>
      <c r="I4" s="4">
        <v>171</v>
      </c>
    </row>
    <row r="5" spans="1:9" x14ac:dyDescent="0.2">
      <c r="B5" s="4">
        <v>2010</v>
      </c>
      <c r="C5" s="1" t="s">
        <v>55</v>
      </c>
      <c r="D5" s="1" t="s">
        <v>337</v>
      </c>
      <c r="E5" s="1" t="s">
        <v>60</v>
      </c>
      <c r="F5" s="1" t="s">
        <v>338</v>
      </c>
      <c r="G5" s="4">
        <v>32</v>
      </c>
      <c r="H5" s="4">
        <v>64</v>
      </c>
      <c r="I5" s="4">
        <v>145</v>
      </c>
    </row>
    <row r="6" spans="1:9" x14ac:dyDescent="0.2">
      <c r="B6" s="4">
        <v>2006</v>
      </c>
      <c r="C6" s="1" t="s">
        <v>339</v>
      </c>
      <c r="D6" s="1" t="s">
        <v>45</v>
      </c>
      <c r="E6" s="1" t="s">
        <v>60</v>
      </c>
      <c r="F6" s="1" t="s">
        <v>60</v>
      </c>
      <c r="G6" s="4">
        <v>32</v>
      </c>
      <c r="H6" s="4">
        <v>64</v>
      </c>
      <c r="I6" s="4">
        <v>147</v>
      </c>
    </row>
    <row r="7" spans="1:9" x14ac:dyDescent="0.2">
      <c r="B7" s="4">
        <v>2002</v>
      </c>
      <c r="C7" s="1" t="s">
        <v>73</v>
      </c>
      <c r="D7" s="1" t="s">
        <v>60</v>
      </c>
      <c r="E7" s="1" t="s">
        <v>340</v>
      </c>
      <c r="F7" s="1" t="s">
        <v>341</v>
      </c>
      <c r="G7" s="4">
        <v>32</v>
      </c>
      <c r="H7" s="4">
        <v>64</v>
      </c>
      <c r="I7" s="4">
        <v>161</v>
      </c>
    </row>
    <row r="8" spans="1:9" x14ac:dyDescent="0.2">
      <c r="B8" s="4">
        <v>1998</v>
      </c>
      <c r="C8" s="1" t="s">
        <v>45</v>
      </c>
      <c r="D8" s="1" t="s">
        <v>73</v>
      </c>
      <c r="E8" s="1" t="s">
        <v>71</v>
      </c>
      <c r="F8" s="1" t="s">
        <v>45</v>
      </c>
      <c r="G8" s="4">
        <v>32</v>
      </c>
      <c r="H8" s="4">
        <v>64</v>
      </c>
      <c r="I8" s="4">
        <v>171</v>
      </c>
    </row>
    <row r="9" spans="1:9" x14ac:dyDescent="0.2">
      <c r="B9" s="4">
        <v>1994</v>
      </c>
      <c r="C9" s="1" t="s">
        <v>73</v>
      </c>
      <c r="D9" s="1" t="s">
        <v>339</v>
      </c>
      <c r="E9" s="1" t="s">
        <v>342</v>
      </c>
      <c r="F9" s="1" t="s">
        <v>343</v>
      </c>
      <c r="G9" s="4">
        <v>24</v>
      </c>
      <c r="H9" s="4">
        <v>52</v>
      </c>
      <c r="I9" s="4">
        <v>141</v>
      </c>
    </row>
    <row r="10" spans="1:9" x14ac:dyDescent="0.2">
      <c r="B10" s="4">
        <v>1990</v>
      </c>
      <c r="C10" s="1" t="s">
        <v>60</v>
      </c>
      <c r="D10" s="1" t="s">
        <v>36</v>
      </c>
      <c r="E10" s="1" t="s">
        <v>339</v>
      </c>
      <c r="F10" s="1" t="s">
        <v>339</v>
      </c>
      <c r="G10" s="4">
        <v>24</v>
      </c>
      <c r="H10" s="4">
        <v>52</v>
      </c>
      <c r="I10" s="4">
        <v>115</v>
      </c>
    </row>
    <row r="11" spans="1:9" x14ac:dyDescent="0.2">
      <c r="B11" s="4">
        <v>1986</v>
      </c>
      <c r="C11" s="1" t="s">
        <v>36</v>
      </c>
      <c r="D11" s="1" t="s">
        <v>60</v>
      </c>
      <c r="E11" s="1" t="s">
        <v>45</v>
      </c>
      <c r="F11" s="1" t="s">
        <v>41</v>
      </c>
      <c r="G11" s="4">
        <v>24</v>
      </c>
      <c r="H11" s="4">
        <v>52</v>
      </c>
      <c r="I11" s="4">
        <v>132</v>
      </c>
    </row>
    <row r="12" spans="1:9" x14ac:dyDescent="0.2">
      <c r="B12" s="4">
        <v>1982</v>
      </c>
      <c r="C12" s="1" t="s">
        <v>339</v>
      </c>
      <c r="D12" s="1" t="s">
        <v>60</v>
      </c>
      <c r="E12" s="1" t="s">
        <v>43</v>
      </c>
      <c r="F12" s="1" t="s">
        <v>55</v>
      </c>
      <c r="G12" s="4">
        <v>24</v>
      </c>
      <c r="H12" s="4">
        <v>52</v>
      </c>
      <c r="I12" s="4">
        <v>146</v>
      </c>
    </row>
    <row r="13" spans="1:9" x14ac:dyDescent="0.2">
      <c r="B13" s="4">
        <v>1978</v>
      </c>
      <c r="C13" s="1" t="s">
        <v>36</v>
      </c>
      <c r="D13" s="1" t="s">
        <v>337</v>
      </c>
      <c r="E13" s="1" t="s">
        <v>73</v>
      </c>
      <c r="F13" s="1" t="s">
        <v>36</v>
      </c>
      <c r="G13" s="4">
        <v>16</v>
      </c>
      <c r="H13" s="4">
        <v>38</v>
      </c>
      <c r="I13" s="4">
        <v>102</v>
      </c>
    </row>
    <row r="14" spans="1:9" x14ac:dyDescent="0.2">
      <c r="B14" s="4">
        <v>1974</v>
      </c>
      <c r="C14" s="1" t="s">
        <v>60</v>
      </c>
      <c r="D14" s="1" t="s">
        <v>337</v>
      </c>
      <c r="E14" s="1" t="s">
        <v>43</v>
      </c>
      <c r="F14" s="1" t="s">
        <v>344</v>
      </c>
      <c r="G14" s="4">
        <v>16</v>
      </c>
      <c r="H14" s="4">
        <v>38</v>
      </c>
      <c r="I14" s="4">
        <v>97</v>
      </c>
    </row>
    <row r="15" spans="1:9" x14ac:dyDescent="0.2">
      <c r="B15" s="4">
        <v>1970</v>
      </c>
      <c r="C15" s="1" t="s">
        <v>73</v>
      </c>
      <c r="D15" s="1" t="s">
        <v>339</v>
      </c>
      <c r="E15" s="1" t="s">
        <v>60</v>
      </c>
      <c r="F15" s="1" t="s">
        <v>41</v>
      </c>
      <c r="G15" s="4">
        <v>16</v>
      </c>
      <c r="H15" s="4">
        <v>32</v>
      </c>
      <c r="I15" s="4">
        <v>95</v>
      </c>
    </row>
    <row r="16" spans="1:9" x14ac:dyDescent="0.2">
      <c r="B16" s="4">
        <v>1966</v>
      </c>
      <c r="C16" s="1" t="s">
        <v>27</v>
      </c>
      <c r="D16" s="1" t="s">
        <v>60</v>
      </c>
      <c r="E16" s="1" t="s">
        <v>82</v>
      </c>
      <c r="F16" s="1" t="s">
        <v>27</v>
      </c>
      <c r="G16" s="4">
        <v>16</v>
      </c>
      <c r="H16" s="4">
        <v>32</v>
      </c>
      <c r="I16" s="4">
        <v>89</v>
      </c>
    </row>
    <row r="17" spans="2:9" x14ac:dyDescent="0.2">
      <c r="B17" s="4">
        <v>1962</v>
      </c>
      <c r="C17" s="1" t="s">
        <v>73</v>
      </c>
      <c r="D17" s="1" t="s">
        <v>345</v>
      </c>
      <c r="E17" s="1" t="s">
        <v>346</v>
      </c>
      <c r="F17" s="1" t="s">
        <v>346</v>
      </c>
      <c r="G17" s="4">
        <v>16</v>
      </c>
      <c r="H17" s="4">
        <v>32</v>
      </c>
      <c r="I17" s="4">
        <v>89</v>
      </c>
    </row>
    <row r="18" spans="2:9" x14ac:dyDescent="0.2">
      <c r="B18" s="4">
        <v>1958</v>
      </c>
      <c r="C18" s="1" t="s">
        <v>73</v>
      </c>
      <c r="D18" s="1" t="s">
        <v>342</v>
      </c>
      <c r="E18" s="1" t="s">
        <v>45</v>
      </c>
      <c r="F18" s="1" t="s">
        <v>342</v>
      </c>
      <c r="G18" s="4">
        <v>16</v>
      </c>
      <c r="H18" s="4">
        <v>35</v>
      </c>
      <c r="I18" s="4">
        <v>126</v>
      </c>
    </row>
    <row r="19" spans="2:9" x14ac:dyDescent="0.2">
      <c r="B19" s="4">
        <v>1954</v>
      </c>
      <c r="C19" s="1" t="s">
        <v>60</v>
      </c>
      <c r="D19" s="1" t="s">
        <v>347</v>
      </c>
      <c r="E19" s="1" t="s">
        <v>348</v>
      </c>
      <c r="F19" s="1" t="s">
        <v>78</v>
      </c>
      <c r="G19" s="4">
        <v>16</v>
      </c>
      <c r="H19" s="4">
        <v>26</v>
      </c>
      <c r="I19" s="4">
        <v>140</v>
      </c>
    </row>
    <row r="20" spans="2:9" x14ac:dyDescent="0.2">
      <c r="B20" s="4">
        <v>1950</v>
      </c>
      <c r="C20" s="1" t="s">
        <v>87</v>
      </c>
      <c r="D20" s="1" t="s">
        <v>73</v>
      </c>
      <c r="E20" s="1" t="s">
        <v>342</v>
      </c>
      <c r="F20" s="1" t="s">
        <v>73</v>
      </c>
      <c r="G20" s="4">
        <v>13</v>
      </c>
      <c r="H20" s="4">
        <v>22</v>
      </c>
      <c r="I20" s="4">
        <v>88</v>
      </c>
    </row>
    <row r="21" spans="2:9" x14ac:dyDescent="0.2">
      <c r="B21" s="4">
        <v>1938</v>
      </c>
      <c r="C21" s="1" t="s">
        <v>339</v>
      </c>
      <c r="D21" s="1" t="s">
        <v>347</v>
      </c>
      <c r="E21" s="1" t="s">
        <v>73</v>
      </c>
      <c r="F21" s="1" t="s">
        <v>45</v>
      </c>
      <c r="G21" s="4">
        <v>15</v>
      </c>
      <c r="H21" s="4">
        <v>18</v>
      </c>
      <c r="I21" s="4">
        <v>84</v>
      </c>
    </row>
    <row r="22" spans="2:9" x14ac:dyDescent="0.2">
      <c r="B22" s="4">
        <v>1934</v>
      </c>
      <c r="C22" s="1" t="s">
        <v>339</v>
      </c>
      <c r="D22" s="1" t="s">
        <v>345</v>
      </c>
      <c r="E22" s="1" t="s">
        <v>60</v>
      </c>
      <c r="F22" s="1" t="s">
        <v>339</v>
      </c>
      <c r="G22" s="4">
        <v>16</v>
      </c>
      <c r="H22" s="4">
        <v>17</v>
      </c>
      <c r="I22" s="4">
        <v>70</v>
      </c>
    </row>
    <row r="23" spans="2:9" x14ac:dyDescent="0.2">
      <c r="B23" s="4">
        <v>1930</v>
      </c>
      <c r="C23" s="1" t="s">
        <v>87</v>
      </c>
      <c r="D23" s="1" t="s">
        <v>36</v>
      </c>
      <c r="E23" s="1" t="s">
        <v>343</v>
      </c>
      <c r="F23" s="1" t="s">
        <v>87</v>
      </c>
      <c r="G23" s="4">
        <v>13</v>
      </c>
      <c r="H23" s="4">
        <v>16</v>
      </c>
      <c r="I23" s="4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WorldCupTeams</vt:lpstr>
      <vt:lpstr>PopulationData</vt:lpstr>
      <vt:lpstr>PreviousTournaments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2022-11-17T16:37:47Z</dcterms:created>
  <dcterms:modified xsi:type="dcterms:W3CDTF">2022-12-12T11:24:18Z</dcterms:modified>
  <cp:category/>
  <cp:contentStatus/>
</cp:coreProperties>
</file>